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90" yWindow="0" windowWidth="13485" windowHeight="1020" activeTab="1"/>
  </bookViews>
  <sheets>
    <sheet name="Inventory List" sheetId="1" r:id="rId1"/>
    <sheet name="rifle 1" sheetId="2" r:id="rId2"/>
    <sheet name="rifle 2" sheetId="3" r:id="rId3"/>
    <sheet name="100000" sheetId="4" r:id="rId4"/>
  </sheets>
  <definedNames/>
  <calcPr fullCalcOnLoad="1"/>
</workbook>
</file>

<file path=xl/sharedStrings.xml><?xml version="1.0" encoding="utf-8"?>
<sst xmlns="http://schemas.openxmlformats.org/spreadsheetml/2006/main" count="3673" uniqueCount="464">
  <si>
    <t>Manufacturer</t>
  </si>
  <si>
    <t>Serial Number/Date</t>
  </si>
  <si>
    <t>Drawing Number</t>
  </si>
  <si>
    <t>Heat Lot</t>
  </si>
  <si>
    <t>TE/ME</t>
  </si>
  <si>
    <t>Side Markings</t>
  </si>
  <si>
    <t>Top Markings</t>
  </si>
  <si>
    <t>Bolt</t>
  </si>
  <si>
    <t>Firing Pin</t>
  </si>
  <si>
    <t>Extractor</t>
  </si>
  <si>
    <t>Barrel</t>
  </si>
  <si>
    <t>Trigger Guard</t>
  </si>
  <si>
    <t>Hammer</t>
  </si>
  <si>
    <t>Safety</t>
  </si>
  <si>
    <t>Receiver</t>
  </si>
  <si>
    <t>Internals</t>
  </si>
  <si>
    <t>Follower</t>
  </si>
  <si>
    <t>Bullet Guide</t>
  </si>
  <si>
    <t>Follower Arm</t>
  </si>
  <si>
    <t>Clip Latch</t>
  </si>
  <si>
    <t>Gas System/Front Sight</t>
  </si>
  <si>
    <t>Front Sight</t>
  </si>
  <si>
    <t>Width</t>
  </si>
  <si>
    <t>Op Rod</t>
  </si>
  <si>
    <t>Rear Sight</t>
  </si>
  <si>
    <t>Cover</t>
  </si>
  <si>
    <t>Base</t>
  </si>
  <si>
    <t>Stock &amp; Stock Metal</t>
  </si>
  <si>
    <t>Buttplate</t>
  </si>
  <si>
    <t>Stacking Swivel</t>
  </si>
  <si>
    <t>Front Swivel</t>
  </si>
  <si>
    <t>Trigger Group</t>
  </si>
  <si>
    <t>M1 Garand Data Sheet</t>
  </si>
  <si>
    <t>Rear Handguard</t>
  </si>
  <si>
    <t>Front Spacer</t>
  </si>
  <si>
    <t>Stock Ferrule</t>
  </si>
  <si>
    <t>Windage Knob</t>
  </si>
  <si>
    <t>Aperture</t>
  </si>
  <si>
    <t>Correct Parts</t>
  </si>
  <si>
    <t>Pin</t>
  </si>
  <si>
    <t xml:space="preserve"> </t>
  </si>
  <si>
    <t>Notes</t>
  </si>
  <si>
    <t xml:space="preserve">Year/Month </t>
  </si>
  <si>
    <t>Serial # at end of Month</t>
  </si>
  <si>
    <t>Springfield</t>
  </si>
  <si>
    <t>Aprox Serial Number at Beginning of Month</t>
  </si>
  <si>
    <t>Beginning Serial Number</t>
  </si>
  <si>
    <t>Ending Serial Number</t>
  </si>
  <si>
    <t>6528287SA</t>
  </si>
  <si>
    <t>D28287-12SA</t>
  </si>
  <si>
    <t>D28287</t>
  </si>
  <si>
    <t>D28287-1</t>
  </si>
  <si>
    <t>D28287-5SA</t>
  </si>
  <si>
    <t>D28287-14SA</t>
  </si>
  <si>
    <t>D28287-17SA</t>
  </si>
  <si>
    <t>D28287-18SA</t>
  </si>
  <si>
    <t>D28287-19SA</t>
  </si>
  <si>
    <t>D28287-2SA</t>
  </si>
  <si>
    <t>Trigger Housing</t>
  </si>
  <si>
    <t>Type</t>
  </si>
  <si>
    <t>d 28290</t>
  </si>
  <si>
    <t>d28290</t>
  </si>
  <si>
    <t>D28290 SA</t>
  </si>
  <si>
    <t>D28290-1SA</t>
  </si>
  <si>
    <t>D28290-1-SA</t>
  </si>
  <si>
    <t>D28290-2-SA</t>
  </si>
  <si>
    <t>D28290-5-SA</t>
  </si>
  <si>
    <t>D28290-7-SA</t>
  </si>
  <si>
    <t>D28290-8-SA</t>
  </si>
  <si>
    <t>D28290-12-SA</t>
  </si>
  <si>
    <t>D28290-14-SA</t>
  </si>
  <si>
    <t>D28290-16-SA</t>
  </si>
  <si>
    <t>D28290-18-SA</t>
  </si>
  <si>
    <t>Rifle Production Date</t>
  </si>
  <si>
    <t>D28291-1</t>
  </si>
  <si>
    <t>D28291-12SA</t>
  </si>
  <si>
    <t>D28291-14SA</t>
  </si>
  <si>
    <t>D28291</t>
  </si>
  <si>
    <t>D28291-2</t>
  </si>
  <si>
    <t>D28291-3SA</t>
  </si>
  <si>
    <t>D28291-9SA</t>
  </si>
  <si>
    <t>D28291-13SA</t>
  </si>
  <si>
    <t>D28291-17</t>
  </si>
  <si>
    <t>D28291-27</t>
  </si>
  <si>
    <t>D28291-29</t>
  </si>
  <si>
    <t>D28291-30</t>
  </si>
  <si>
    <t>D28291-32</t>
  </si>
  <si>
    <t>D28291-34</t>
  </si>
  <si>
    <t>D28291-35</t>
  </si>
  <si>
    <t>D28291-42</t>
  </si>
  <si>
    <t>D28291-43</t>
  </si>
  <si>
    <t>F652891</t>
  </si>
  <si>
    <t>Clip Latch Assembly</t>
  </si>
  <si>
    <t>1A</t>
  </si>
  <si>
    <t>1B</t>
  </si>
  <si>
    <t>Rear Sight Elevation Pinion</t>
  </si>
  <si>
    <t>See Book</t>
  </si>
  <si>
    <t>see book</t>
  </si>
  <si>
    <t>Correct Type</t>
  </si>
  <si>
    <t>Rear Sight Elevation Knob</t>
  </si>
  <si>
    <t>1C</t>
  </si>
  <si>
    <t>Rear Sight Lock Nut</t>
  </si>
  <si>
    <t>Rear Sight Base</t>
  </si>
  <si>
    <t>2A</t>
  </si>
  <si>
    <t>2B</t>
  </si>
  <si>
    <t>2C</t>
  </si>
  <si>
    <t>NM</t>
  </si>
  <si>
    <t>Rear Sight Aperture</t>
  </si>
  <si>
    <t>Rear Sight Cover</t>
  </si>
  <si>
    <t>1D</t>
  </si>
  <si>
    <t>DRAWING NUMBER</t>
  </si>
  <si>
    <t>D28296</t>
  </si>
  <si>
    <t>D35382-0</t>
  </si>
  <si>
    <t>D35382-1SA</t>
  </si>
  <si>
    <t>D35382-1-SA</t>
  </si>
  <si>
    <t>D35382SA</t>
  </si>
  <si>
    <t>653582SA</t>
  </si>
  <si>
    <t>7790722-RA</t>
  </si>
  <si>
    <t>D35382 3 SA</t>
  </si>
  <si>
    <t>D35382 6 SA</t>
  </si>
  <si>
    <t>D35382 9 SA</t>
  </si>
  <si>
    <t>D35382 10 SA</t>
  </si>
  <si>
    <t>D35382 13 SA</t>
  </si>
  <si>
    <t>D35382 2 SA</t>
  </si>
  <si>
    <t>OPERATING ROD</t>
  </si>
  <si>
    <t>WINDAGE Knob</t>
  </si>
  <si>
    <t>Elevation Pinion</t>
  </si>
  <si>
    <t>C46025</t>
  </si>
  <si>
    <t>C 46025</t>
  </si>
  <si>
    <t>C46026</t>
  </si>
  <si>
    <t>C46027-1SA</t>
  </si>
  <si>
    <t>C46028-3-SA</t>
  </si>
  <si>
    <t>C7312631</t>
  </si>
  <si>
    <t>Trigger/Sear</t>
  </si>
  <si>
    <t>C46020</t>
  </si>
  <si>
    <t>C46020-1</t>
  </si>
  <si>
    <t>C46020-2</t>
  </si>
  <si>
    <t>None</t>
  </si>
  <si>
    <t>C46008</t>
  </si>
  <si>
    <t>C46008-1</t>
  </si>
  <si>
    <t>C 46008-1</t>
  </si>
  <si>
    <t>C46008-1SA</t>
  </si>
  <si>
    <t>C46008-2SA</t>
  </si>
  <si>
    <t>C46008-3SA</t>
  </si>
  <si>
    <t>C46008-5SA</t>
  </si>
  <si>
    <t>C46008-7SA</t>
  </si>
  <si>
    <t>C46008-8SA</t>
  </si>
  <si>
    <t>C46008-9SA</t>
  </si>
  <si>
    <t>SA C5546008</t>
  </si>
  <si>
    <t>SA D5546008</t>
  </si>
  <si>
    <t>SA 5546008</t>
  </si>
  <si>
    <t>HAMMER</t>
  </si>
  <si>
    <t>C46015-9SA</t>
  </si>
  <si>
    <t>C 46015-1</t>
  </si>
  <si>
    <t>C 46015</t>
  </si>
  <si>
    <t>C 46015-3</t>
  </si>
  <si>
    <t>C 46015-4</t>
  </si>
  <si>
    <t>C 46015-4SA</t>
  </si>
  <si>
    <t>C46015-6SA</t>
  </si>
  <si>
    <t>SA-11</t>
  </si>
  <si>
    <t>Hammer Spring Housing</t>
  </si>
  <si>
    <t>Hammer Spring Plunger</t>
  </si>
  <si>
    <t>B8880</t>
  </si>
  <si>
    <t>B8883</t>
  </si>
  <si>
    <t>Gas Cylinder</t>
  </si>
  <si>
    <t>Gas Cylinder Lock</t>
  </si>
  <si>
    <t>Gas Cylinder Lock Screw</t>
  </si>
  <si>
    <t>Front Screw</t>
  </si>
  <si>
    <t>Sight Cup</t>
  </si>
  <si>
    <t>Wood Stock</t>
  </si>
  <si>
    <t>D28289</t>
  </si>
  <si>
    <t>D35449-SA</t>
  </si>
  <si>
    <t>Gas Cylinder Plug</t>
  </si>
  <si>
    <t>Part</t>
  </si>
  <si>
    <t>* - Please keep in mind that parts may be mixed in parts bin during production and multiple drawing numbers may have been used in the build of the rifle</t>
  </si>
  <si>
    <t>Springfield Armory</t>
  </si>
  <si>
    <t>B147426</t>
  </si>
  <si>
    <t>Stock Cartouche</t>
  </si>
  <si>
    <t>S.A./S.P.G.</t>
  </si>
  <si>
    <t>S.A./G.H.S..</t>
  </si>
  <si>
    <t>S.A./E.McF.</t>
  </si>
  <si>
    <t>S.A./G.A.W.</t>
  </si>
  <si>
    <t>S.A./N.F.R.</t>
  </si>
  <si>
    <t>S.A./S.H.M.</t>
  </si>
  <si>
    <t>S.A./R.A. OR S.A./H.</t>
  </si>
  <si>
    <t>S.A./J.L.G.</t>
  </si>
  <si>
    <t>Front Site</t>
  </si>
  <si>
    <t>B8882</t>
  </si>
  <si>
    <t>B147427</t>
  </si>
  <si>
    <t>Single Slot</t>
  </si>
  <si>
    <t>Cross Slot</t>
  </si>
  <si>
    <t>Front Sight Screw</t>
  </si>
  <si>
    <t>Slotted Screw</t>
  </si>
  <si>
    <t>Allen Head</t>
  </si>
  <si>
    <t>Front Site Screw Seal - Cup</t>
  </si>
  <si>
    <t>A152855</t>
  </si>
  <si>
    <t>No Type</t>
  </si>
  <si>
    <t>Discontinued</t>
  </si>
  <si>
    <t>Wood Stock Cartouche</t>
  </si>
  <si>
    <t>D35467</t>
  </si>
  <si>
    <t>Stock</t>
  </si>
  <si>
    <t>Operating Rod Catch</t>
  </si>
  <si>
    <t>C46014</t>
  </si>
  <si>
    <t>Follower Rod Assembly</t>
  </si>
  <si>
    <t>C41012</t>
  </si>
  <si>
    <t>C64283</t>
  </si>
  <si>
    <t>Butt Plate</t>
  </si>
  <si>
    <t>Butt Swivel Screw - Upper</t>
  </si>
  <si>
    <t>Butt Swivel Screw - Lower</t>
  </si>
  <si>
    <t>Front Handguard Liner</t>
  </si>
  <si>
    <t>B8893</t>
  </si>
  <si>
    <t>B8893-1</t>
  </si>
  <si>
    <t>Front Handguard Ferrule</t>
  </si>
  <si>
    <t>Gas Trap</t>
  </si>
  <si>
    <t>Gas Port</t>
  </si>
  <si>
    <t>Rear Handguard Band</t>
  </si>
  <si>
    <t>Square</t>
  </si>
  <si>
    <t>Rounded Marked</t>
  </si>
  <si>
    <t>Rounded, No Mark</t>
  </si>
  <si>
    <t>Milled</t>
  </si>
  <si>
    <t>Stamped</t>
  </si>
  <si>
    <t>Not Marked</t>
  </si>
  <si>
    <t>2 - Hinged Storage</t>
  </si>
  <si>
    <t>Front Handguard Band</t>
  </si>
  <si>
    <t>Lower Ban</t>
  </si>
  <si>
    <t>Lock Nut/Bar</t>
  </si>
  <si>
    <t>Round</t>
  </si>
  <si>
    <t>Half Round</t>
  </si>
  <si>
    <t>Forged</t>
  </si>
  <si>
    <t>1/4" Notch</t>
  </si>
  <si>
    <t>No Notch</t>
  </si>
  <si>
    <t>Op Rod Catch Assembly</t>
  </si>
  <si>
    <t>Narrow Slot</t>
  </si>
  <si>
    <t>Wide Slot</t>
  </si>
  <si>
    <t>C46001</t>
  </si>
  <si>
    <t>Marked/Concentric Ring</t>
  </si>
  <si>
    <t>No Mark/Concentric Ring</t>
  </si>
  <si>
    <t>No Mark/No Ring</t>
  </si>
  <si>
    <t>Checkered</t>
  </si>
  <si>
    <t>Knurled</t>
  </si>
  <si>
    <t>Part Number Inside</t>
  </si>
  <si>
    <t>No Part Number</t>
  </si>
  <si>
    <t>May be Marked SA</t>
  </si>
  <si>
    <t>Elevation Knob Cover</t>
  </si>
  <si>
    <t>B8868-1</t>
  </si>
  <si>
    <t>Marked - Tracks</t>
  </si>
  <si>
    <t>Not Marked - No Tracks</t>
  </si>
  <si>
    <t>B-8872</t>
  </si>
  <si>
    <t>B8872</t>
  </si>
  <si>
    <t>No Marking</t>
  </si>
  <si>
    <t>Flat</t>
  </si>
  <si>
    <t>Indented</t>
  </si>
  <si>
    <t>National Match</t>
  </si>
  <si>
    <t>Short - 1.83"</t>
  </si>
  <si>
    <t>Long - 1.955"</t>
  </si>
  <si>
    <t>Lock Nut</t>
  </si>
  <si>
    <t>Flush Nut</t>
  </si>
  <si>
    <t>Lock Bar</t>
  </si>
  <si>
    <t>Type I</t>
  </si>
  <si>
    <t>Type II</t>
  </si>
  <si>
    <t>Type III</t>
  </si>
  <si>
    <t>No Rear Hole</t>
  </si>
  <si>
    <t>Concentric Rings  Rear Hole</t>
  </si>
  <si>
    <t>No Rings - Rear Hole</t>
  </si>
  <si>
    <t>Rear Hole - Inspector Stamps</t>
  </si>
  <si>
    <t>Rear Hole</t>
  </si>
  <si>
    <t>Tab Hook</t>
  </si>
  <si>
    <t>Milled Hook</t>
  </si>
  <si>
    <t>No Extra Hole</t>
  </si>
  <si>
    <t>Early Hammer Hooks, Extra Hole</t>
  </si>
  <si>
    <t>Flat Top</t>
  </si>
  <si>
    <t>Rounded Top</t>
  </si>
  <si>
    <t>Rounded Top w/extra Hole</t>
  </si>
  <si>
    <t>Tooling Hole</t>
  </si>
  <si>
    <t>No Tooling Hole</t>
  </si>
  <si>
    <t>5 Deg Rounded Bevel</t>
  </si>
  <si>
    <t>45 deg Cut Slant</t>
  </si>
  <si>
    <t>With Guide Wings</t>
  </si>
  <si>
    <t>No Guide Wings</t>
  </si>
  <si>
    <t>Slant Cut Curved Side</t>
  </si>
  <si>
    <t>Marked Top Side</t>
  </si>
  <si>
    <t>Marked Bottom Side</t>
  </si>
  <si>
    <t>Straight Cut Curved Side</t>
  </si>
  <si>
    <t>Straight Cut Flat Side</t>
  </si>
  <si>
    <t>Type I - Marked</t>
  </si>
  <si>
    <t>Type II - Not Marked</t>
  </si>
  <si>
    <t>C64331</t>
  </si>
  <si>
    <t>Riveted - Vertical Knurls</t>
  </si>
  <si>
    <t>Riveted - No Vertical Knurls</t>
  </si>
  <si>
    <t>Marked 1</t>
  </si>
  <si>
    <t>Marked 2</t>
  </si>
  <si>
    <t>Marked 8</t>
  </si>
  <si>
    <t>Marked 11</t>
  </si>
  <si>
    <t>Marked 12</t>
  </si>
  <si>
    <t>Marked 3 or Unmarked</t>
  </si>
  <si>
    <t>Marked 13</t>
  </si>
  <si>
    <t>Narrow Tail</t>
  </si>
  <si>
    <t>Wide Tail</t>
  </si>
  <si>
    <t>Single Bevel</t>
  </si>
  <si>
    <t>Double Bevel</t>
  </si>
  <si>
    <t>No Bevel</t>
  </si>
  <si>
    <t>Marked B8869</t>
  </si>
  <si>
    <t>Marked B8870</t>
  </si>
  <si>
    <t>Forged, No Rear Hole</t>
  </si>
  <si>
    <t>Forged, Concentric Rings  Rear Hole</t>
  </si>
  <si>
    <t>Forged, No Rings - Rear Hole</t>
  </si>
  <si>
    <t>Forged, Rear Hole</t>
  </si>
  <si>
    <t>Forged, Rear Hole - Inspector Stamps</t>
  </si>
  <si>
    <t>Stamped, Milled Hook</t>
  </si>
  <si>
    <t>Stamped, Tab Hook</t>
  </si>
  <si>
    <t>D-28289-1</t>
  </si>
  <si>
    <t>Narrow Sight</t>
  </si>
  <si>
    <t>Wide Sight</t>
  </si>
  <si>
    <t>Flutes</t>
  </si>
  <si>
    <t>No Flutes</t>
  </si>
  <si>
    <t>B8876</t>
  </si>
  <si>
    <t>Hole</t>
  </si>
  <si>
    <t>No Hole</t>
  </si>
  <si>
    <t>Round Top  No Champfer</t>
  </si>
  <si>
    <t>Round Top Champfer</t>
  </si>
  <si>
    <t>Marked "M"</t>
  </si>
  <si>
    <t>High Hump No Champfer</t>
  </si>
  <si>
    <t>Not Round Blades</t>
  </si>
  <si>
    <t>Round &amp; Flared Guard Blades</t>
  </si>
  <si>
    <t>Front Sight Seal Type</t>
  </si>
  <si>
    <t>Knurled or Smooth</t>
  </si>
  <si>
    <t>Marked on side</t>
  </si>
  <si>
    <t>Milled w/groove</t>
  </si>
  <si>
    <t>Stamped no groove</t>
  </si>
  <si>
    <t>Flat Profile</t>
  </si>
  <si>
    <t>Arched Profile</t>
  </si>
  <si>
    <t>Band, Lower</t>
  </si>
  <si>
    <t>Milled - Groove</t>
  </si>
  <si>
    <t>Milled - No Groove</t>
  </si>
  <si>
    <t>Marked</t>
  </si>
  <si>
    <t>Stamped - No Groove</t>
  </si>
  <si>
    <t>Lip towards Rear</t>
  </si>
  <si>
    <t>Lip towards Front</t>
  </si>
  <si>
    <t>No Op Rod Clearance Cut</t>
  </si>
  <si>
    <t>Op Rod Clearance Cut</t>
  </si>
  <si>
    <t>C46024 - Marked</t>
  </si>
  <si>
    <t>C46024 - Not Marked</t>
  </si>
  <si>
    <t>No Front or Rear Hole</t>
  </si>
  <si>
    <t>Front &amp; Rear Holes</t>
  </si>
  <si>
    <t>Front Handguard</t>
  </si>
  <si>
    <t>C40613 &amp; Marked</t>
  </si>
  <si>
    <t>C40613 &amp; Not Marked</t>
  </si>
  <si>
    <t>Stamped - No Hole</t>
  </si>
  <si>
    <t>Stamped - .190" Hole</t>
  </si>
  <si>
    <t>Stamped - .120" Hole</t>
  </si>
  <si>
    <t>Not Marked - Brazed</t>
  </si>
  <si>
    <t>Non GI or BMB/PB</t>
  </si>
  <si>
    <t>1 - Solid - No Trap Door</t>
  </si>
  <si>
    <t>Marked by Pistol Grip</t>
  </si>
  <si>
    <t>.81" lightening hole</t>
  </si>
  <si>
    <t>Not Marked - small lightening hole</t>
  </si>
  <si>
    <t>Butt Plate - channel neck 2.15"</t>
  </si>
  <si>
    <t>Butt Plate - channel neck 1.75"</t>
  </si>
  <si>
    <t>Channel Neck - straight cut clip latch</t>
  </si>
  <si>
    <t>shorter channel cut 1.65"</t>
  </si>
  <si>
    <t xml:space="preserve">Birch </t>
  </si>
  <si>
    <t>B-8889 or B 8889</t>
  </si>
  <si>
    <t>Butt Swivel Screw, Lower</t>
  </si>
  <si>
    <t>Marked, Constant Diameter</t>
  </si>
  <si>
    <t>Not Marked, Collar near Top</t>
  </si>
  <si>
    <t>1 - 3 Months of Receiver Build Date</t>
  </si>
  <si>
    <t>Late 1945</t>
  </si>
  <si>
    <t>Late - 1945</t>
  </si>
  <si>
    <t>1952 - 1954</t>
  </si>
  <si>
    <t>Nato Aug 1952</t>
  </si>
  <si>
    <t>1954 - 1955</t>
  </si>
  <si>
    <t>1955 - 1957</t>
  </si>
  <si>
    <t>Drawing Number or Part Info</t>
  </si>
  <si>
    <t>Search Data in columns R - BN</t>
  </si>
  <si>
    <t>Approximate Build Date</t>
  </si>
  <si>
    <t>Winchester Butt Plate</t>
  </si>
  <si>
    <t>Wide Forks - Flush Arm to Clip Latch</t>
  </si>
  <si>
    <t xml:space="preserve">Thin Forks - Angled Arm to Clip Latch  </t>
  </si>
  <si>
    <t>C46027 - Marked with "0"</t>
  </si>
  <si>
    <t>C46027 - Not Marked</t>
  </si>
  <si>
    <t>6528290-SA</t>
  </si>
  <si>
    <t>Beginning Serial #</t>
  </si>
  <si>
    <t>Ending Serial #</t>
  </si>
  <si>
    <t>Misc Notes</t>
  </si>
  <si>
    <t>Subtotal</t>
  </si>
  <si>
    <t>Inventory</t>
  </si>
  <si>
    <t>M14 Safety</t>
  </si>
  <si>
    <t>Marked DRC</t>
  </si>
  <si>
    <t>C46027</t>
  </si>
  <si>
    <t>Thin Forks</t>
  </si>
  <si>
    <t>Wide Forks</t>
  </si>
  <si>
    <t>kit 1</t>
  </si>
  <si>
    <t>Lower Band</t>
  </si>
  <si>
    <t>148/162</t>
  </si>
  <si>
    <t>164/173</t>
  </si>
  <si>
    <t>176/181</t>
  </si>
  <si>
    <t>184/197</t>
  </si>
  <si>
    <t>210/220</t>
  </si>
  <si>
    <t>200/202</t>
  </si>
  <si>
    <t>205/207</t>
  </si>
  <si>
    <t>223/229</t>
  </si>
  <si>
    <t>232/234</t>
  </si>
  <si>
    <t>237/241</t>
  </si>
  <si>
    <t>244/247</t>
  </si>
  <si>
    <t>250/252</t>
  </si>
  <si>
    <t>255/258</t>
  </si>
  <si>
    <t>261/262</t>
  </si>
  <si>
    <t>gas cylinder swivel</t>
  </si>
  <si>
    <t>351/352</t>
  </si>
  <si>
    <t>276/284</t>
  </si>
  <si>
    <t>265/273</t>
  </si>
  <si>
    <t>287/292</t>
  </si>
  <si>
    <t>295/297</t>
  </si>
  <si>
    <t>300/302</t>
  </si>
  <si>
    <t>Butt Swivel Screw, Upper</t>
  </si>
  <si>
    <t>305/306</t>
  </si>
  <si>
    <t>308/310</t>
  </si>
  <si>
    <t>317/321</t>
  </si>
  <si>
    <t>329/331</t>
  </si>
  <si>
    <t>336/340</t>
  </si>
  <si>
    <t>324/326</t>
  </si>
  <si>
    <t>343/347</t>
  </si>
  <si>
    <t>18/22</t>
  </si>
  <si>
    <t>25/29</t>
  </si>
  <si>
    <t>32/35</t>
  </si>
  <si>
    <t>38/43</t>
  </si>
  <si>
    <t>46/49</t>
  </si>
  <si>
    <t>59/64</t>
  </si>
  <si>
    <t>52/56</t>
  </si>
  <si>
    <t>86/102</t>
  </si>
  <si>
    <t>105/110</t>
  </si>
  <si>
    <t>113/115</t>
  </si>
  <si>
    <t>117/121</t>
  </si>
  <si>
    <t>124/134</t>
  </si>
  <si>
    <t>137/145</t>
  </si>
  <si>
    <t>D35382-0, Not Marked</t>
  </si>
  <si>
    <t xml:space="preserve"> www.northcapepubs.com</t>
  </si>
  <si>
    <t>Items that show up as red may be incorrect for your serial number and production date.*</t>
  </si>
  <si>
    <t>Loose Parts</t>
  </si>
  <si>
    <t>Receiver Serial Number</t>
  </si>
  <si>
    <r>
      <t xml:space="preserve">     The data in these charts is provided courtesy of Joe Poyer, from his book, "</t>
    </r>
    <r>
      <rPr>
        <b/>
        <i/>
        <sz val="11"/>
        <rFont val="Arial Unicode MS"/>
        <family val="0"/>
      </rPr>
      <t>The M1 Garand, 1936-1957</t>
    </r>
    <r>
      <rPr>
        <b/>
        <sz val="11"/>
        <rFont val="Arial Unicode MS"/>
        <family val="0"/>
      </rPr>
      <t xml:space="preserve">", available from North Cape Publications Inc. </t>
    </r>
  </si>
  <si>
    <r>
      <t xml:space="preserve">     The data in these charts is provided courtesy of Joe Poyer, from his book, "</t>
    </r>
    <r>
      <rPr>
        <b/>
        <i/>
        <sz val="10"/>
        <rFont val="Arial Unicode MS"/>
        <family val="0"/>
      </rPr>
      <t>The M1 Garand, 1936-1957</t>
    </r>
    <r>
      <rPr>
        <b/>
        <sz val="10"/>
        <rFont val="Arial Unicode MS"/>
        <family val="0"/>
      </rPr>
      <t xml:space="preserve">", available from North Cape Publications Inc. </t>
    </r>
  </si>
  <si>
    <t>created by tim t.</t>
  </si>
  <si>
    <t>Winchester/IHC/H&amp;R</t>
  </si>
  <si>
    <t>Non GI, or BMB/PB</t>
  </si>
  <si>
    <t>Round Hole, No Pad</t>
  </si>
  <si>
    <t>Cloverleaf Hole, Pad -.156</t>
  </si>
  <si>
    <t>Round Hole, Pad .333</t>
  </si>
  <si>
    <t>Gas Trap Only</t>
  </si>
  <si>
    <t>VAR 12-59 280</t>
  </si>
  <si>
    <t>TE - 2, MW &lt;1</t>
  </si>
  <si>
    <t>RE4D</t>
  </si>
  <si>
    <t>Shallow Bevel One Side</t>
  </si>
  <si>
    <t>Forged B-8875</t>
  </si>
  <si>
    <t>Forged B8875</t>
  </si>
  <si>
    <t>Forged B8875SA</t>
  </si>
  <si>
    <t>Forged None</t>
  </si>
  <si>
    <t>Stamped None</t>
  </si>
  <si>
    <t>Forged B8875-1SA</t>
  </si>
  <si>
    <t>Marked P O</t>
  </si>
  <si>
    <t>Gas Trap - Narrow Site Base</t>
  </si>
  <si>
    <t>Gas Trap - Narrow Wide Base</t>
  </si>
  <si>
    <t>Type 3A</t>
  </si>
  <si>
    <t>PB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</si>
</sst>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;\(0.00\)"/>
    <numFmt numFmtId="169" formatCode="mmmm\ d\,\ yyyy"/>
    <numFmt numFmtId="170" formatCode="mmm\-yyyy"/>
    <numFmt numFmtId="171" formatCode="m/d/yy"/>
    <numFmt numFmtId="172" formatCode="mmmm\-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10"/>
      <name val="Arial Unicode MS"/>
      <family val="0"/>
    </font>
    <font>
      <b/>
      <sz val="12"/>
      <name val="Arial Unicode MS"/>
      <family val="0"/>
    </font>
    <font>
      <b/>
      <u val="single"/>
      <sz val="14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 Unicode MS"/>
      <family val="0"/>
    </font>
    <font>
      <b/>
      <u val="single"/>
      <sz val="10"/>
      <color indexed="18"/>
      <name val="Arial"/>
      <family val="2"/>
    </font>
    <font>
      <b/>
      <sz val="11"/>
      <name val="Arial Unicode MS"/>
      <family val="0"/>
    </font>
    <font>
      <b/>
      <i/>
      <sz val="11"/>
      <name val="Arial Unicode MS"/>
      <family val="0"/>
    </font>
    <font>
      <b/>
      <i/>
      <sz val="10"/>
      <name val="Arial Unicode MS"/>
      <family val="0"/>
    </font>
    <font>
      <b/>
      <sz val="12"/>
      <color indexed="4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Border="1" applyAlignment="1">
      <alignment/>
    </xf>
    <xf numFmtId="3" fontId="0" fillId="3" borderId="1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0" fillId="3" borderId="1" xfId="0" applyNumberFormat="1" applyFill="1" applyBorder="1" applyAlignment="1">
      <alignment horizontal="left"/>
    </xf>
    <xf numFmtId="0" fontId="6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4" borderId="0" xfId="0" applyFont="1" applyFill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8" fillId="6" borderId="2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7" fillId="4" borderId="0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left" wrapText="1"/>
    </xf>
    <xf numFmtId="0" fontId="11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9" fillId="2" borderId="7" xfId="0" applyFont="1" applyFill="1" applyBorder="1" applyAlignment="1">
      <alignment horizontal="center" vertical="center" wrapText="1"/>
    </xf>
    <xf numFmtId="16" fontId="9" fillId="2" borderId="7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/>
    </xf>
    <xf numFmtId="3" fontId="0" fillId="2" borderId="0" xfId="0" applyNumberFormat="1" applyFill="1" applyBorder="1" applyAlignment="1">
      <alignment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3" fontId="0" fillId="3" borderId="0" xfId="0" applyNumberForma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1" fontId="3" fillId="0" borderId="0" xfId="15" applyNumberFormat="1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left"/>
      <protection locked="0"/>
    </xf>
    <xf numFmtId="37" fontId="10" fillId="7" borderId="1" xfId="15" applyNumberFormat="1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0" fillId="6" borderId="8" xfId="0" applyFont="1" applyFill="1" applyBorder="1" applyAlignment="1" applyProtection="1">
      <alignment/>
      <protection locked="0"/>
    </xf>
    <xf numFmtId="0" fontId="0" fillId="6" borderId="8" xfId="0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12" fillId="6" borderId="8" xfId="0" applyFont="1" applyFill="1" applyBorder="1" applyAlignment="1" applyProtection="1">
      <alignment/>
      <protection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0" fillId="8" borderId="10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8" borderId="9" xfId="0" applyFont="1" applyFill="1" applyBorder="1" applyAlignment="1" applyProtection="1">
      <alignment horizontal="center"/>
      <protection locked="0"/>
    </xf>
    <xf numFmtId="0" fontId="16" fillId="6" borderId="9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12" fillId="5" borderId="8" xfId="0" applyFont="1" applyFill="1" applyBorder="1" applyAlignment="1" applyProtection="1">
      <alignment/>
      <protection locked="0"/>
    </xf>
    <xf numFmtId="0" fontId="12" fillId="5" borderId="8" xfId="0" applyFont="1" applyFill="1" applyBorder="1" applyAlignment="1" applyProtection="1">
      <alignment horizontal="center"/>
      <protection locked="0"/>
    </xf>
    <xf numFmtId="0" fontId="16" fillId="5" borderId="9" xfId="0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20" fillId="11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11" borderId="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3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172" fontId="19" fillId="0" borderId="1" xfId="0" applyNumberFormat="1" applyFont="1" applyBorder="1" applyAlignment="1">
      <alignment horizontal="left"/>
    </xf>
    <xf numFmtId="3" fontId="19" fillId="0" borderId="1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left"/>
    </xf>
    <xf numFmtId="0" fontId="21" fillId="6" borderId="2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6" borderId="12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3" fontId="19" fillId="0" borderId="4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/>
    </xf>
    <xf numFmtId="0" fontId="19" fillId="11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/>
    </xf>
    <xf numFmtId="0" fontId="20" fillId="0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horizontal="left"/>
    </xf>
    <xf numFmtId="3" fontId="19" fillId="0" borderId="4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19" fillId="0" borderId="4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19" fillId="0" borderId="0" xfId="15" applyNumberFormat="1" applyFont="1" applyAlignment="1">
      <alignment horizontal="center"/>
    </xf>
    <xf numFmtId="0" fontId="19" fillId="0" borderId="4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/>
    </xf>
    <xf numFmtId="3" fontId="19" fillId="0" borderId="0" xfId="0" applyNumberFormat="1" applyFont="1" applyFill="1" applyAlignment="1">
      <alignment horizontal="center"/>
    </xf>
    <xf numFmtId="3" fontId="19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4" xfId="0" applyFont="1" applyBorder="1" applyAlignment="1">
      <alignment/>
    </xf>
    <xf numFmtId="16" fontId="19" fillId="0" borderId="4" xfId="0" applyNumberFormat="1" applyFont="1" applyFill="1" applyBorder="1" applyAlignment="1">
      <alignment horizontal="center"/>
    </xf>
    <xf numFmtId="174" fontId="19" fillId="0" borderId="4" xfId="15" applyNumberFormat="1" applyFont="1" applyBorder="1" applyAlignment="1">
      <alignment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22" fillId="4" borderId="0" xfId="0" applyFont="1" applyFill="1" applyAlignment="1">
      <alignment/>
    </xf>
    <xf numFmtId="0" fontId="19" fillId="11" borderId="13" xfId="0" applyFont="1" applyFill="1" applyBorder="1" applyAlignment="1">
      <alignment/>
    </xf>
    <xf numFmtId="0" fontId="21" fillId="11" borderId="13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9" fillId="11" borderId="13" xfId="0" applyFont="1" applyFill="1" applyBorder="1" applyAlignment="1">
      <alignment/>
    </xf>
    <xf numFmtId="0" fontId="20" fillId="2" borderId="9" xfId="0" applyFont="1" applyFill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9" xfId="0" applyFont="1" applyBorder="1" applyAlignment="1">
      <alignment/>
    </xf>
    <xf numFmtId="0" fontId="19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6" borderId="4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/>
    </xf>
    <xf numFmtId="0" fontId="15" fillId="3" borderId="1" xfId="0" applyFont="1" applyFill="1" applyBorder="1" applyAlignment="1" applyProtection="1">
      <alignment horizontal="center"/>
      <protection/>
    </xf>
    <xf numFmtId="172" fontId="12" fillId="3" borderId="1" xfId="0" applyNumberFormat="1" applyFont="1" applyFill="1" applyBorder="1" applyAlignment="1" applyProtection="1">
      <alignment horizontal="center"/>
      <protection/>
    </xf>
    <xf numFmtId="0" fontId="19" fillId="0" borderId="4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 horizontal="center"/>
      <protection/>
    </xf>
    <xf numFmtId="0" fontId="0" fillId="6" borderId="8" xfId="0" applyFont="1" applyFill="1" applyBorder="1" applyAlignment="1" applyProtection="1">
      <alignment/>
      <protection/>
    </xf>
    <xf numFmtId="0" fontId="15" fillId="6" borderId="8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 horizontal="center"/>
      <protection/>
    </xf>
    <xf numFmtId="0" fontId="12" fillId="6" borderId="8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16" fillId="6" borderId="8" xfId="0" applyFont="1" applyFill="1" applyBorder="1" applyAlignment="1" applyProtection="1">
      <alignment horizontal="center"/>
      <protection/>
    </xf>
    <xf numFmtId="0" fontId="12" fillId="5" borderId="8" xfId="0" applyFont="1" applyFill="1" applyBorder="1" applyAlignment="1" applyProtection="1">
      <alignment/>
      <protection/>
    </xf>
    <xf numFmtId="0" fontId="16" fillId="5" borderId="8" xfId="0" applyFont="1" applyFill="1" applyBorder="1" applyAlignment="1" applyProtection="1">
      <alignment horizontal="center"/>
      <protection/>
    </xf>
    <xf numFmtId="0" fontId="19" fillId="3" borderId="0" xfId="0" applyFont="1" applyFill="1" applyAlignment="1">
      <alignment horizontal="center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/>
    </xf>
    <xf numFmtId="0" fontId="22" fillId="6" borderId="19" xfId="0" applyFont="1" applyFill="1" applyBorder="1" applyAlignment="1">
      <alignment/>
    </xf>
    <xf numFmtId="0" fontId="3" fillId="6" borderId="19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29" fillId="6" borderId="19" xfId="20" applyFont="1" applyFill="1" applyBorder="1" applyAlignment="1">
      <alignment horizontal="left"/>
    </xf>
    <xf numFmtId="0" fontId="25" fillId="6" borderId="19" xfId="20" applyFont="1" applyFill="1" applyBorder="1" applyAlignment="1">
      <alignment horizontal="left"/>
    </xf>
    <xf numFmtId="0" fontId="19" fillId="6" borderId="19" xfId="0" applyFont="1" applyFill="1" applyBorder="1" applyAlignment="1">
      <alignment horizontal="center"/>
    </xf>
    <xf numFmtId="0" fontId="19" fillId="6" borderId="20" xfId="0" applyFont="1" applyFill="1" applyBorder="1" applyAlignment="1">
      <alignment/>
    </xf>
    <xf numFmtId="0" fontId="19" fillId="11" borderId="12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3" borderId="10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left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28" fillId="6" borderId="19" xfId="0" applyFont="1" applyFill="1" applyBorder="1" applyAlignment="1">
      <alignment horizontal="left"/>
    </xf>
    <xf numFmtId="0" fontId="19" fillId="6" borderId="20" xfId="0" applyFont="1" applyFill="1" applyBorder="1" applyAlignment="1">
      <alignment horizontal="center"/>
    </xf>
    <xf numFmtId="0" fontId="23" fillId="6" borderId="19" xfId="0" applyFont="1" applyFill="1" applyBorder="1" applyAlignment="1">
      <alignment vertical="center"/>
    </xf>
    <xf numFmtId="0" fontId="22" fillId="6" borderId="19" xfId="0" applyFont="1" applyFill="1" applyBorder="1" applyAlignment="1">
      <alignment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0" fontId="24" fillId="6" borderId="19" xfId="2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3" fontId="19" fillId="0" borderId="4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Alignment="1" applyProtection="1">
      <alignment horizontal="center"/>
      <protection locked="0"/>
    </xf>
    <xf numFmtId="3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>
      <alignment horizontal="center" vertical="center"/>
    </xf>
    <xf numFmtId="3" fontId="26" fillId="3" borderId="18" xfId="0" applyNumberFormat="1" applyFont="1" applyFill="1" applyBorder="1" applyAlignment="1" applyProtection="1">
      <alignment horizontal="center" textRotation="90"/>
      <protection locked="0"/>
    </xf>
    <xf numFmtId="3" fontId="26" fillId="3" borderId="17" xfId="0" applyNumberFormat="1" applyFont="1" applyFill="1" applyBorder="1" applyAlignment="1" applyProtection="1">
      <alignment horizontal="center" textRotation="90"/>
      <protection locked="0"/>
    </xf>
    <xf numFmtId="0" fontId="26" fillId="3" borderId="18" xfId="0" applyFont="1" applyFill="1" applyBorder="1" applyAlignment="1" applyProtection="1">
      <alignment horizontal="center" textRotation="90"/>
      <protection locked="0"/>
    </xf>
    <xf numFmtId="3" fontId="19" fillId="0" borderId="4" xfId="0" applyNumberFormat="1" applyFont="1" applyFill="1" applyBorder="1" applyAlignment="1" applyProtection="1">
      <alignment horizontal="center"/>
      <protection locked="0"/>
    </xf>
    <xf numFmtId="0" fontId="30" fillId="6" borderId="21" xfId="0" applyFont="1" applyFill="1" applyBorder="1" applyAlignment="1">
      <alignment horizontal="left" vertical="center"/>
    </xf>
    <xf numFmtId="0" fontId="28" fillId="6" borderId="21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19" fillId="0" borderId="4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19" fillId="0" borderId="4" xfId="0" applyNumberFormat="1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10" borderId="0" xfId="0" applyFont="1" applyFill="1" applyBorder="1" applyAlignment="1">
      <alignment horizontal="center"/>
    </xf>
    <xf numFmtId="0" fontId="19" fillId="10" borderId="13" xfId="0" applyFont="1" applyFill="1" applyBorder="1" applyAlignment="1">
      <alignment/>
    </xf>
    <xf numFmtId="0" fontId="19" fillId="10" borderId="12" xfId="0" applyFont="1" applyFill="1" applyBorder="1" applyAlignment="1">
      <alignment/>
    </xf>
    <xf numFmtId="0" fontId="20" fillId="0" borderId="4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20" fillId="0" borderId="4" xfId="0" applyFont="1" applyFill="1" applyBorder="1" applyAlignment="1" applyProtection="1">
      <alignment horizontal="left"/>
      <protection locked="0"/>
    </xf>
    <xf numFmtId="0" fontId="19" fillId="0" borderId="4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3" fontId="19" fillId="0" borderId="0" xfId="0" applyNumberFormat="1" applyFont="1" applyFill="1" applyAlignment="1" applyProtection="1">
      <alignment/>
      <protection locked="0"/>
    </xf>
    <xf numFmtId="3" fontId="19" fillId="0" borderId="11" xfId="0" applyNumberFormat="1" applyFont="1" applyFill="1" applyBorder="1" applyAlignment="1" applyProtection="1">
      <alignment/>
      <protection locked="0"/>
    </xf>
    <xf numFmtId="0" fontId="19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 horizontal="center"/>
      <protection locked="0"/>
    </xf>
    <xf numFmtId="0" fontId="19" fillId="10" borderId="12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19" fillId="10" borderId="12" xfId="0" applyFont="1" applyFill="1" applyBorder="1" applyAlignment="1" applyProtection="1">
      <alignment horizontal="center"/>
      <protection locked="0"/>
    </xf>
    <xf numFmtId="0" fontId="19" fillId="10" borderId="14" xfId="0" applyFont="1" applyFill="1" applyBorder="1" applyAlignment="1" applyProtection="1">
      <alignment horizontal="center"/>
      <protection locked="0"/>
    </xf>
    <xf numFmtId="0" fontId="19" fillId="10" borderId="0" xfId="0" applyFont="1" applyFill="1" applyBorder="1" applyAlignment="1">
      <alignment/>
    </xf>
    <xf numFmtId="0" fontId="19" fillId="10" borderId="15" xfId="0" applyFont="1" applyFill="1" applyBorder="1" applyAlignment="1">
      <alignment/>
    </xf>
    <xf numFmtId="0" fontId="19" fillId="10" borderId="9" xfId="0" applyFont="1" applyFill="1" applyBorder="1" applyAlignment="1">
      <alignment/>
    </xf>
    <xf numFmtId="172" fontId="19" fillId="10" borderId="1" xfId="0" applyNumberFormat="1" applyFont="1" applyFill="1" applyBorder="1" applyAlignment="1">
      <alignment horizontal="left"/>
    </xf>
    <xf numFmtId="3" fontId="19" fillId="10" borderId="1" xfId="0" applyNumberFormat="1" applyFont="1" applyFill="1" applyBorder="1" applyAlignment="1">
      <alignment horizontal="center"/>
    </xf>
    <xf numFmtId="172" fontId="19" fillId="10" borderId="0" xfId="0" applyNumberFormat="1" applyFont="1" applyFill="1" applyBorder="1" applyAlignment="1">
      <alignment horizontal="left"/>
    </xf>
    <xf numFmtId="0" fontId="19" fillId="10" borderId="0" xfId="0" applyFont="1" applyFill="1" applyAlignment="1">
      <alignment/>
    </xf>
    <xf numFmtId="0" fontId="19" fillId="10" borderId="1" xfId="0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12" borderId="1" xfId="0" applyFont="1" applyFill="1" applyBorder="1" applyAlignment="1">
      <alignment/>
    </xf>
    <xf numFmtId="37" fontId="1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15" fillId="12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21" fillId="6" borderId="13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22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/>
    </xf>
    <xf numFmtId="0" fontId="21" fillId="6" borderId="23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4" borderId="0" xfId="0" applyFont="1" applyFill="1" applyAlignment="1">
      <alignment horizontal="left" wrapText="1"/>
    </xf>
    <xf numFmtId="0" fontId="12" fillId="6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hcapepubs.com/" TargetMode="External" /><Relationship Id="rId2" Type="http://schemas.openxmlformats.org/officeDocument/2006/relationships/hyperlink" Target="http://www.northcapepub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hcapepubs.com/" TargetMode="External" /><Relationship Id="rId2" Type="http://schemas.openxmlformats.org/officeDocument/2006/relationships/hyperlink" Target="http://www.northcapepubs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hcapepubs.com/" TargetMode="External" /><Relationship Id="rId2" Type="http://schemas.openxmlformats.org/officeDocument/2006/relationships/hyperlink" Target="http://www.northcapepubs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hcapepubs.com/" TargetMode="External" /><Relationship Id="rId2" Type="http://schemas.openxmlformats.org/officeDocument/2006/relationships/hyperlink" Target="http://www.northcapepubs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1"/>
  <sheetViews>
    <sheetView workbookViewId="0" topLeftCell="A1">
      <pane ySplit="2" topLeftCell="BM268" activePane="bottomLeft" state="frozen"/>
      <selection pane="topLeft" activeCell="G2" sqref="D1:G2"/>
      <selection pane="bottomLeft" activeCell="D271" sqref="D271"/>
    </sheetView>
  </sheetViews>
  <sheetFormatPr defaultColWidth="9.140625" defaultRowHeight="12.75"/>
  <cols>
    <col min="1" max="1" width="1.57421875" style="153" customWidth="1"/>
    <col min="2" max="2" width="17.8515625" style="153" customWidth="1"/>
    <col min="3" max="3" width="15.8515625" style="153" customWidth="1"/>
    <col min="4" max="4" width="25.28125" style="208" customWidth="1"/>
    <col min="5" max="5" width="36.28125" style="208" customWidth="1"/>
    <col min="6" max="6" width="27.28125" style="153" customWidth="1"/>
    <col min="7" max="7" width="9.8515625" style="153" customWidth="1"/>
    <col min="8" max="13" width="4.28125" style="208" customWidth="1"/>
    <col min="14" max="14" width="5.00390625" style="153" customWidth="1"/>
    <col min="15" max="23" width="4.140625" style="218" customWidth="1"/>
    <col min="24" max="24" width="9.140625" style="153" customWidth="1"/>
    <col min="25" max="25" width="12.57421875" style="153" customWidth="1"/>
    <col min="26" max="27" width="9.140625" style="153" customWidth="1"/>
    <col min="28" max="28" width="13.421875" style="153" customWidth="1"/>
    <col min="29" max="31" width="9.140625" style="153" customWidth="1"/>
    <col min="32" max="32" width="27.140625" style="153" customWidth="1"/>
    <col min="33" max="16384" width="9.140625" style="153" customWidth="1"/>
  </cols>
  <sheetData>
    <row r="1" spans="1:23" ht="18.75" customHeight="1">
      <c r="A1" s="294" t="s">
        <v>441</v>
      </c>
      <c r="B1" s="244"/>
      <c r="C1" s="245"/>
      <c r="D1" s="246"/>
      <c r="E1" s="246"/>
      <c r="F1" s="246"/>
      <c r="G1" s="247"/>
      <c r="H1" s="248" t="s">
        <v>436</v>
      </c>
      <c r="I1" s="249"/>
      <c r="J1" s="246"/>
      <c r="K1" s="250"/>
      <c r="L1" s="250"/>
      <c r="M1" s="251"/>
      <c r="N1" s="172"/>
      <c r="O1" s="222"/>
      <c r="P1" s="222"/>
      <c r="W1" s="153"/>
    </row>
    <row r="2" spans="1:30" ht="58.5" customHeight="1">
      <c r="A2" s="241"/>
      <c r="B2" s="242" t="s">
        <v>381</v>
      </c>
      <c r="C2" s="242" t="s">
        <v>382</v>
      </c>
      <c r="D2" s="242" t="s">
        <v>2</v>
      </c>
      <c r="E2" s="242" t="s">
        <v>59</v>
      </c>
      <c r="F2" s="243" t="s">
        <v>383</v>
      </c>
      <c r="G2" s="243" t="s">
        <v>384</v>
      </c>
      <c r="H2" s="289">
        <v>212000</v>
      </c>
      <c r="I2" s="290">
        <v>300000</v>
      </c>
      <c r="J2" s="290">
        <v>311111</v>
      </c>
      <c r="K2" s="289">
        <v>5400000</v>
      </c>
      <c r="L2" s="289" t="s">
        <v>391</v>
      </c>
      <c r="M2" s="291" t="s">
        <v>438</v>
      </c>
      <c r="N2" s="152"/>
      <c r="O2" s="219"/>
      <c r="P2" s="219"/>
      <c r="Q2" s="219"/>
      <c r="R2" s="219"/>
      <c r="S2" s="219"/>
      <c r="T2" s="219"/>
      <c r="U2" s="219"/>
      <c r="V2" s="219"/>
      <c r="W2" s="219"/>
      <c r="X2" s="1"/>
      <c r="Y2" s="1"/>
      <c r="Z2" s="1"/>
      <c r="AA2" s="1"/>
      <c r="AB2" s="1"/>
      <c r="AC2" s="1"/>
      <c r="AD2" s="1"/>
    </row>
    <row r="3" spans="1:30" ht="12">
      <c r="A3" s="208"/>
      <c r="B3" s="351" t="s">
        <v>14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154"/>
      <c r="O3" s="220"/>
      <c r="P3" s="220"/>
      <c r="Q3" s="220"/>
      <c r="R3" s="220"/>
      <c r="S3" s="220"/>
      <c r="T3" s="220"/>
      <c r="U3" s="220"/>
      <c r="V3" s="220"/>
      <c r="W3" s="220"/>
      <c r="X3" s="1"/>
      <c r="Y3" s="1"/>
      <c r="Z3" s="1"/>
      <c r="AA3" s="1"/>
      <c r="AB3" s="1"/>
      <c r="AC3" s="1"/>
      <c r="AD3" s="1"/>
    </row>
    <row r="4" spans="1:29" ht="12">
      <c r="A4" s="208"/>
      <c r="B4" s="292">
        <v>212000</v>
      </c>
      <c r="C4" s="155"/>
      <c r="D4" s="155"/>
      <c r="E4" s="155"/>
      <c r="F4" s="308"/>
      <c r="G4" s="138">
        <f aca="true" t="shared" si="0" ref="G4:G11">SUM(H4:M4)</f>
        <v>1</v>
      </c>
      <c r="H4" s="227">
        <v>1</v>
      </c>
      <c r="I4" s="227"/>
      <c r="J4" s="227"/>
      <c r="K4" s="227"/>
      <c r="L4" s="227"/>
      <c r="M4" s="227"/>
      <c r="N4" s="152"/>
      <c r="O4" s="219"/>
      <c r="P4" s="219"/>
      <c r="Q4" s="219"/>
      <c r="R4" s="219"/>
      <c r="S4" s="219"/>
      <c r="T4" s="219"/>
      <c r="U4" s="219"/>
      <c r="V4" s="219"/>
      <c r="W4" s="219"/>
      <c r="X4" s="353" t="s">
        <v>73</v>
      </c>
      <c r="Y4" s="353"/>
      <c r="Z4" s="353"/>
      <c r="AA4" s="353"/>
      <c r="AB4" s="353"/>
      <c r="AC4" s="156"/>
    </row>
    <row r="5" spans="1:30" ht="12">
      <c r="A5" s="208"/>
      <c r="B5" s="292">
        <v>300000</v>
      </c>
      <c r="C5" s="155"/>
      <c r="D5" s="155"/>
      <c r="E5" s="155"/>
      <c r="F5" s="308"/>
      <c r="G5" s="138">
        <f t="shared" si="0"/>
        <v>1</v>
      </c>
      <c r="H5" s="227"/>
      <c r="I5" s="227">
        <v>1</v>
      </c>
      <c r="J5" s="227"/>
      <c r="K5" s="227"/>
      <c r="L5" s="227"/>
      <c r="M5" s="227"/>
      <c r="N5" s="152"/>
      <c r="O5" s="219"/>
      <c r="P5" s="219"/>
      <c r="Q5" s="219"/>
      <c r="R5" s="219"/>
      <c r="S5" s="219"/>
      <c r="T5" s="219"/>
      <c r="U5" s="219"/>
      <c r="V5" s="219"/>
      <c r="W5" s="219"/>
      <c r="X5" s="215" t="s">
        <v>0</v>
      </c>
      <c r="Y5" s="157" t="s">
        <v>42</v>
      </c>
      <c r="Z5" s="158" t="s">
        <v>45</v>
      </c>
      <c r="AA5" s="159" t="s">
        <v>43</v>
      </c>
      <c r="AB5" s="157" t="s">
        <v>42</v>
      </c>
      <c r="AC5" s="160"/>
      <c r="AD5" s="161"/>
    </row>
    <row r="6" spans="1:33" ht="12">
      <c r="A6" s="208"/>
      <c r="B6" s="292">
        <v>311111</v>
      </c>
      <c r="C6" s="155"/>
      <c r="D6" s="155"/>
      <c r="E6" s="155"/>
      <c r="F6" s="308"/>
      <c r="G6" s="138">
        <f t="shared" si="0"/>
        <v>1</v>
      </c>
      <c r="H6" s="227"/>
      <c r="I6" s="227"/>
      <c r="J6" s="227">
        <v>1</v>
      </c>
      <c r="K6" s="227"/>
      <c r="L6" s="227"/>
      <c r="M6" s="227"/>
      <c r="N6" s="152"/>
      <c r="O6" s="219"/>
      <c r="P6" s="219"/>
      <c r="Q6" s="219"/>
      <c r="R6" s="219"/>
      <c r="S6" s="219"/>
      <c r="T6" s="219"/>
      <c r="U6" s="219"/>
      <c r="V6" s="219"/>
      <c r="W6" s="219"/>
      <c r="X6" s="216" t="s">
        <v>44</v>
      </c>
      <c r="Y6" s="162">
        <v>13728</v>
      </c>
      <c r="Z6" s="163">
        <v>80</v>
      </c>
      <c r="AA6" s="163">
        <v>120</v>
      </c>
      <c r="AB6" s="162">
        <v>13728</v>
      </c>
      <c r="AC6" s="164"/>
      <c r="AD6" s="161"/>
      <c r="AF6" s="165" t="s">
        <v>31</v>
      </c>
      <c r="AG6" s="153" t="s">
        <v>393</v>
      </c>
    </row>
    <row r="7" spans="1:33" ht="12">
      <c r="A7" s="208"/>
      <c r="B7" s="292">
        <v>5400000</v>
      </c>
      <c r="C7" s="155"/>
      <c r="D7" s="155"/>
      <c r="E7" s="155"/>
      <c r="F7" s="308"/>
      <c r="G7" s="138">
        <f t="shared" si="0"/>
        <v>1</v>
      </c>
      <c r="H7" s="227"/>
      <c r="I7" s="227"/>
      <c r="J7" s="227"/>
      <c r="K7" s="227">
        <v>1</v>
      </c>
      <c r="L7" s="227"/>
      <c r="M7" s="227"/>
      <c r="N7" s="152"/>
      <c r="O7" s="219"/>
      <c r="P7" s="219"/>
      <c r="Q7" s="219"/>
      <c r="R7" s="219"/>
      <c r="S7" s="219"/>
      <c r="T7" s="219"/>
      <c r="U7" s="219"/>
      <c r="V7" s="219"/>
      <c r="W7" s="219"/>
      <c r="X7" s="216" t="s">
        <v>44</v>
      </c>
      <c r="Y7" s="162">
        <v>13759</v>
      </c>
      <c r="Z7" s="163">
        <v>121</v>
      </c>
      <c r="AA7" s="163">
        <v>307</v>
      </c>
      <c r="AB7" s="162">
        <v>13759</v>
      </c>
      <c r="AC7" s="164"/>
      <c r="AD7" s="161"/>
      <c r="AF7" s="166" t="s">
        <v>58</v>
      </c>
      <c r="AG7" s="153" t="s">
        <v>393</v>
      </c>
    </row>
    <row r="8" spans="1:33" ht="12">
      <c r="A8" s="208"/>
      <c r="B8" s="292"/>
      <c r="C8" s="155"/>
      <c r="D8" s="155"/>
      <c r="E8" s="155"/>
      <c r="F8" s="308"/>
      <c r="G8" s="138">
        <f t="shared" si="0"/>
        <v>0</v>
      </c>
      <c r="H8" s="227"/>
      <c r="I8" s="227"/>
      <c r="J8" s="227"/>
      <c r="K8" s="227"/>
      <c r="L8" s="227"/>
      <c r="M8" s="227"/>
      <c r="N8" s="152"/>
      <c r="O8" s="219"/>
      <c r="P8" s="219"/>
      <c r="Q8" s="219"/>
      <c r="R8" s="219"/>
      <c r="S8" s="219"/>
      <c r="T8" s="219"/>
      <c r="U8" s="219"/>
      <c r="V8" s="219"/>
      <c r="W8" s="219"/>
      <c r="X8" s="217" t="s">
        <v>44</v>
      </c>
      <c r="Y8" s="162">
        <v>13789</v>
      </c>
      <c r="Z8" s="163">
        <v>308</v>
      </c>
      <c r="AA8" s="163">
        <v>539</v>
      </c>
      <c r="AB8" s="162">
        <v>13789</v>
      </c>
      <c r="AC8" s="164"/>
      <c r="AF8" s="166" t="s">
        <v>11</v>
      </c>
      <c r="AG8" s="153" t="s">
        <v>394</v>
      </c>
    </row>
    <row r="9" spans="1:33" ht="12">
      <c r="A9" s="208"/>
      <c r="B9" s="292"/>
      <c r="C9" s="155"/>
      <c r="D9" s="155"/>
      <c r="E9" s="155"/>
      <c r="F9" s="308"/>
      <c r="G9" s="138">
        <f t="shared" si="0"/>
        <v>0</v>
      </c>
      <c r="H9" s="227"/>
      <c r="I9" s="227"/>
      <c r="J9" s="227"/>
      <c r="K9" s="227"/>
      <c r="L9" s="227"/>
      <c r="M9" s="227"/>
      <c r="N9" s="152"/>
      <c r="O9" s="219"/>
      <c r="P9" s="219"/>
      <c r="Q9" s="219"/>
      <c r="R9" s="219"/>
      <c r="S9" s="219"/>
      <c r="T9" s="219"/>
      <c r="U9" s="219"/>
      <c r="V9" s="219"/>
      <c r="W9" s="219"/>
      <c r="X9" s="217" t="s">
        <v>44</v>
      </c>
      <c r="Y9" s="162">
        <v>13820</v>
      </c>
      <c r="Z9" s="163">
        <v>540</v>
      </c>
      <c r="AA9" s="163">
        <v>696</v>
      </c>
      <c r="AB9" s="162">
        <v>13820</v>
      </c>
      <c r="AC9" s="164"/>
      <c r="AF9" s="166" t="s">
        <v>133</v>
      </c>
      <c r="AG9" s="167" t="s">
        <v>395</v>
      </c>
    </row>
    <row r="10" spans="1:33" ht="12">
      <c r="A10" s="208"/>
      <c r="B10" s="292"/>
      <c r="C10" s="155"/>
      <c r="D10" s="155"/>
      <c r="E10" s="155"/>
      <c r="F10" s="308"/>
      <c r="G10" s="138">
        <f t="shared" si="0"/>
        <v>0</v>
      </c>
      <c r="H10" s="227"/>
      <c r="I10" s="227"/>
      <c r="J10" s="227"/>
      <c r="K10" s="227"/>
      <c r="L10" s="227"/>
      <c r="M10" s="227"/>
      <c r="N10" s="152"/>
      <c r="O10" s="219"/>
      <c r="P10" s="219"/>
      <c r="Q10" s="219"/>
      <c r="R10" s="219"/>
      <c r="S10" s="219"/>
      <c r="T10" s="219"/>
      <c r="U10" s="219"/>
      <c r="V10" s="219"/>
      <c r="W10" s="219"/>
      <c r="X10" s="217" t="s">
        <v>44</v>
      </c>
      <c r="Y10" s="162">
        <v>13850</v>
      </c>
      <c r="Z10" s="163">
        <v>697</v>
      </c>
      <c r="AA10" s="163">
        <v>1034</v>
      </c>
      <c r="AB10" s="162">
        <v>13850</v>
      </c>
      <c r="AC10" s="164"/>
      <c r="AF10" s="166" t="s">
        <v>12</v>
      </c>
      <c r="AG10" s="167" t="s">
        <v>396</v>
      </c>
    </row>
    <row r="11" spans="1:33" ht="12">
      <c r="A11" s="208"/>
      <c r="B11" s="292"/>
      <c r="C11" s="155"/>
      <c r="D11" s="155"/>
      <c r="E11" s="155"/>
      <c r="F11" s="308"/>
      <c r="G11" s="138">
        <f t="shared" si="0"/>
        <v>0</v>
      </c>
      <c r="H11" s="227"/>
      <c r="I11" s="227"/>
      <c r="J11" s="227"/>
      <c r="K11" s="227"/>
      <c r="L11" s="227"/>
      <c r="M11" s="227"/>
      <c r="N11" s="152"/>
      <c r="O11" s="219"/>
      <c r="P11" s="219"/>
      <c r="Q11" s="219"/>
      <c r="R11" s="219"/>
      <c r="S11" s="219"/>
      <c r="T11" s="219"/>
      <c r="U11" s="219"/>
      <c r="V11" s="219"/>
      <c r="W11" s="219"/>
      <c r="X11" s="217" t="s">
        <v>44</v>
      </c>
      <c r="Y11" s="162">
        <v>13881</v>
      </c>
      <c r="Z11" s="163">
        <v>1035</v>
      </c>
      <c r="AA11" s="163">
        <v>1186</v>
      </c>
      <c r="AB11" s="162">
        <v>13881</v>
      </c>
      <c r="AC11" s="164"/>
      <c r="AF11" s="166" t="s">
        <v>13</v>
      </c>
      <c r="AG11" s="167" t="s">
        <v>397</v>
      </c>
    </row>
    <row r="12" spans="1:33" ht="12">
      <c r="A12" s="208">
        <v>1</v>
      </c>
      <c r="B12" s="351" t="s">
        <v>92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154"/>
      <c r="O12" s="220"/>
      <c r="P12" s="220"/>
      <c r="Q12" s="220"/>
      <c r="R12" s="220"/>
      <c r="S12" s="220"/>
      <c r="T12" s="220"/>
      <c r="U12" s="220"/>
      <c r="V12" s="220"/>
      <c r="W12" s="220"/>
      <c r="X12" s="217" t="s">
        <v>44</v>
      </c>
      <c r="Y12" s="162">
        <v>13912</v>
      </c>
      <c r="Z12" s="163">
        <v>1187</v>
      </c>
      <c r="AA12" s="163">
        <v>1338</v>
      </c>
      <c r="AB12" s="162">
        <v>13912</v>
      </c>
      <c r="AC12" s="164"/>
      <c r="AF12" s="169" t="s">
        <v>161</v>
      </c>
      <c r="AG12" s="167" t="s">
        <v>398</v>
      </c>
    </row>
    <row r="13" spans="1:33" ht="12">
      <c r="A13" s="208">
        <v>2</v>
      </c>
      <c r="B13" s="170">
        <v>81</v>
      </c>
      <c r="C13" s="170">
        <v>50000</v>
      </c>
      <c r="D13" s="140" t="s">
        <v>217</v>
      </c>
      <c r="E13" s="138" t="s">
        <v>93</v>
      </c>
      <c r="F13" s="297"/>
      <c r="G13" s="138">
        <f>SUM(H13:M13)</f>
        <v>0</v>
      </c>
      <c r="H13" s="275"/>
      <c r="I13" s="275"/>
      <c r="J13" s="275"/>
      <c r="K13" s="275"/>
      <c r="L13" s="275"/>
      <c r="M13" s="275"/>
      <c r="N13" s="172"/>
      <c r="X13" s="217" t="s">
        <v>44</v>
      </c>
      <c r="Y13" s="162">
        <v>13940</v>
      </c>
      <c r="Z13" s="163">
        <v>1339</v>
      </c>
      <c r="AA13" s="163">
        <v>1809</v>
      </c>
      <c r="AB13" s="162">
        <v>13940</v>
      </c>
      <c r="AC13" s="164"/>
      <c r="AF13" s="169" t="s">
        <v>160</v>
      </c>
      <c r="AG13" s="167" t="s">
        <v>399</v>
      </c>
    </row>
    <row r="14" spans="1:32" ht="12">
      <c r="A14" s="208">
        <v>3</v>
      </c>
      <c r="B14" s="170">
        <v>50001</v>
      </c>
      <c r="C14" s="170">
        <v>2110000</v>
      </c>
      <c r="D14" s="140" t="s">
        <v>218</v>
      </c>
      <c r="E14" s="138" t="s">
        <v>94</v>
      </c>
      <c r="F14" s="297"/>
      <c r="G14" s="138">
        <f>SUM(H14:M14)</f>
        <v>0</v>
      </c>
      <c r="H14" s="275"/>
      <c r="I14" s="275"/>
      <c r="J14" s="275"/>
      <c r="K14" s="275"/>
      <c r="L14" s="275"/>
      <c r="M14" s="275"/>
      <c r="N14" s="172"/>
      <c r="X14" s="217" t="s">
        <v>44</v>
      </c>
      <c r="Y14" s="162">
        <v>13971</v>
      </c>
      <c r="Z14" s="163">
        <v>1810</v>
      </c>
      <c r="AA14" s="163">
        <v>2213</v>
      </c>
      <c r="AB14" s="162">
        <v>13971</v>
      </c>
      <c r="AC14" s="164"/>
      <c r="AF14" s="173"/>
    </row>
    <row r="15" spans="1:32" ht="12">
      <c r="A15" s="177">
        <v>4</v>
      </c>
      <c r="B15" s="170">
        <v>2110001</v>
      </c>
      <c r="C15" s="170">
        <v>6099905</v>
      </c>
      <c r="D15" s="140" t="s">
        <v>216</v>
      </c>
      <c r="E15" s="138">
        <v>2</v>
      </c>
      <c r="F15" s="297"/>
      <c r="G15" s="138">
        <f>SUM(H15:M15)</f>
        <v>0</v>
      </c>
      <c r="H15" s="275"/>
      <c r="I15" s="275"/>
      <c r="J15" s="275"/>
      <c r="K15" s="275"/>
      <c r="L15" s="275"/>
      <c r="M15" s="275"/>
      <c r="N15" s="172"/>
      <c r="X15" s="217" t="s">
        <v>44</v>
      </c>
      <c r="Y15" s="162">
        <v>14001</v>
      </c>
      <c r="Z15" s="163">
        <v>2214</v>
      </c>
      <c r="AA15" s="163">
        <v>2406</v>
      </c>
      <c r="AB15" s="162">
        <v>14001</v>
      </c>
      <c r="AC15" s="164"/>
      <c r="AF15" s="165" t="s">
        <v>20</v>
      </c>
    </row>
    <row r="16" spans="1:33" ht="12">
      <c r="A16" s="177">
        <v>5</v>
      </c>
      <c r="B16" s="171"/>
      <c r="C16" s="171"/>
      <c r="D16" s="140" t="s">
        <v>351</v>
      </c>
      <c r="E16" s="140"/>
      <c r="F16" s="297"/>
      <c r="G16" s="138">
        <f>SUM(H16:M16)</f>
        <v>0</v>
      </c>
      <c r="H16" s="275"/>
      <c r="I16" s="275"/>
      <c r="J16" s="275"/>
      <c r="K16" s="275"/>
      <c r="L16" s="275"/>
      <c r="M16" s="275"/>
      <c r="N16" s="172"/>
      <c r="X16" s="217" t="s">
        <v>44</v>
      </c>
      <c r="Y16" s="162">
        <v>14032</v>
      </c>
      <c r="Z16" s="163">
        <v>2407</v>
      </c>
      <c r="AA16" s="163">
        <v>2911</v>
      </c>
      <c r="AB16" s="162">
        <v>14032</v>
      </c>
      <c r="AC16" s="164"/>
      <c r="AF16" s="166" t="s">
        <v>164</v>
      </c>
      <c r="AG16" s="167" t="s">
        <v>400</v>
      </c>
    </row>
    <row r="17" spans="1:33" ht="12.75">
      <c r="A17" s="177">
        <v>6</v>
      </c>
      <c r="B17" s="171"/>
      <c r="C17" s="171"/>
      <c r="D17" s="340" t="s">
        <v>443</v>
      </c>
      <c r="E17" s="140"/>
      <c r="F17" s="297"/>
      <c r="G17" s="138">
        <f>SUM(H17:M17)</f>
        <v>0</v>
      </c>
      <c r="H17" s="275"/>
      <c r="I17" s="275"/>
      <c r="J17" s="275"/>
      <c r="K17" s="275"/>
      <c r="L17" s="275"/>
      <c r="M17" s="275"/>
      <c r="N17" s="172"/>
      <c r="X17" s="217" t="s">
        <v>44</v>
      </c>
      <c r="Y17" s="162">
        <v>14062</v>
      </c>
      <c r="Z17" s="163">
        <v>2912</v>
      </c>
      <c r="AA17" s="163">
        <v>2911</v>
      </c>
      <c r="AB17" s="162">
        <v>14062</v>
      </c>
      <c r="AC17" s="164"/>
      <c r="AF17" s="166" t="s">
        <v>172</v>
      </c>
      <c r="AG17" s="167" t="s">
        <v>401</v>
      </c>
    </row>
    <row r="18" spans="1:33" ht="12">
      <c r="A18" s="177">
        <v>7</v>
      </c>
      <c r="B18" s="354" t="s">
        <v>95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  <c r="N18" s="172"/>
      <c r="X18" s="217" t="s">
        <v>44</v>
      </c>
      <c r="Y18" s="162">
        <v>14093</v>
      </c>
      <c r="Z18" s="163">
        <v>2912</v>
      </c>
      <c r="AA18" s="163">
        <v>3537</v>
      </c>
      <c r="AB18" s="162">
        <v>14093</v>
      </c>
      <c r="AC18" s="164"/>
      <c r="AF18" s="166" t="s">
        <v>165</v>
      </c>
      <c r="AG18" s="167" t="s">
        <v>402</v>
      </c>
    </row>
    <row r="19" spans="1:33" ht="12">
      <c r="A19" s="177">
        <v>8</v>
      </c>
      <c r="B19" s="170">
        <v>1</v>
      </c>
      <c r="C19" s="170">
        <v>540000</v>
      </c>
      <c r="D19" s="140" t="s">
        <v>253</v>
      </c>
      <c r="E19" s="138" t="s">
        <v>258</v>
      </c>
      <c r="F19" s="138" t="s">
        <v>258</v>
      </c>
      <c r="G19" s="138">
        <f aca="true" t="shared" si="1" ref="G19:G24">SUM(H19:M19)</f>
        <v>0</v>
      </c>
      <c r="H19" s="227"/>
      <c r="I19" s="227"/>
      <c r="J19" s="227"/>
      <c r="K19" s="227"/>
      <c r="L19" s="227"/>
      <c r="M19" s="227"/>
      <c r="N19" s="172"/>
      <c r="X19" s="217" t="s">
        <v>44</v>
      </c>
      <c r="Y19" s="162">
        <v>14124</v>
      </c>
      <c r="Z19" s="163">
        <v>3538</v>
      </c>
      <c r="AA19" s="163">
        <v>4386</v>
      </c>
      <c r="AB19" s="162">
        <v>14124</v>
      </c>
      <c r="AC19" s="164"/>
      <c r="AF19" s="166" t="s">
        <v>166</v>
      </c>
      <c r="AG19" s="167" t="s">
        <v>403</v>
      </c>
    </row>
    <row r="20" spans="1:33" ht="12">
      <c r="A20" s="177">
        <v>9</v>
      </c>
      <c r="B20" s="170">
        <v>540001</v>
      </c>
      <c r="C20" s="170">
        <v>1000000</v>
      </c>
      <c r="D20" s="140" t="s">
        <v>253</v>
      </c>
      <c r="E20" s="138" t="s">
        <v>258</v>
      </c>
      <c r="F20" s="138" t="s">
        <v>258</v>
      </c>
      <c r="G20" s="138">
        <f t="shared" si="1"/>
        <v>0</v>
      </c>
      <c r="H20" s="227"/>
      <c r="I20" s="227"/>
      <c r="J20" s="227"/>
      <c r="K20" s="227"/>
      <c r="L20" s="227"/>
      <c r="M20" s="227"/>
      <c r="N20" s="172"/>
      <c r="X20" s="217" t="s">
        <v>44</v>
      </c>
      <c r="Y20" s="162">
        <v>14154</v>
      </c>
      <c r="Z20" s="163">
        <v>4387</v>
      </c>
      <c r="AA20" s="163">
        <v>5242</v>
      </c>
      <c r="AB20" s="162">
        <v>14154</v>
      </c>
      <c r="AC20" s="164"/>
      <c r="AF20" s="166" t="s">
        <v>21</v>
      </c>
      <c r="AG20" s="167" t="s">
        <v>404</v>
      </c>
    </row>
    <row r="21" spans="1:32" ht="12">
      <c r="A21" s="177">
        <v>10</v>
      </c>
      <c r="B21" s="170">
        <v>1000001</v>
      </c>
      <c r="C21" s="170">
        <v>3800000</v>
      </c>
      <c r="D21" s="140" t="s">
        <v>254</v>
      </c>
      <c r="E21" s="138" t="s">
        <v>259</v>
      </c>
      <c r="F21" s="174" t="s">
        <v>259</v>
      </c>
      <c r="G21" s="138">
        <f t="shared" si="1"/>
        <v>0</v>
      </c>
      <c r="H21" s="227"/>
      <c r="I21" s="227"/>
      <c r="J21" s="227"/>
      <c r="K21" s="227"/>
      <c r="L21" s="227"/>
      <c r="M21" s="227"/>
      <c r="N21" s="172"/>
      <c r="X21" s="217" t="s">
        <v>44</v>
      </c>
      <c r="Y21" s="162">
        <v>14185</v>
      </c>
      <c r="Z21" s="163">
        <v>5243</v>
      </c>
      <c r="AA21" s="163">
        <v>6072</v>
      </c>
      <c r="AB21" s="162">
        <v>14185</v>
      </c>
      <c r="AC21" s="164"/>
      <c r="AF21" s="166" t="s">
        <v>22</v>
      </c>
    </row>
    <row r="22" spans="1:33" ht="12">
      <c r="A22" s="177">
        <v>11</v>
      </c>
      <c r="B22" s="170">
        <v>3800001</v>
      </c>
      <c r="C22" s="170">
        <v>6099905</v>
      </c>
      <c r="D22" s="140" t="s">
        <v>254</v>
      </c>
      <c r="E22" s="138" t="s">
        <v>260</v>
      </c>
      <c r="F22" s="174" t="s">
        <v>260</v>
      </c>
      <c r="G22" s="138">
        <f t="shared" si="1"/>
        <v>0</v>
      </c>
      <c r="H22" s="227"/>
      <c r="I22" s="227"/>
      <c r="J22" s="227"/>
      <c r="K22" s="227"/>
      <c r="L22" s="227"/>
      <c r="M22" s="227"/>
      <c r="N22" s="172"/>
      <c r="X22" s="217" t="s">
        <v>44</v>
      </c>
      <c r="Y22" s="162">
        <v>14215</v>
      </c>
      <c r="Z22" s="163">
        <v>6073</v>
      </c>
      <c r="AA22" s="163">
        <v>6972</v>
      </c>
      <c r="AB22" s="162">
        <v>14215</v>
      </c>
      <c r="AC22" s="164"/>
      <c r="AF22" s="166" t="s">
        <v>167</v>
      </c>
      <c r="AG22" s="153" t="s">
        <v>405</v>
      </c>
    </row>
    <row r="23" spans="1:33" ht="12">
      <c r="A23" s="177">
        <v>12</v>
      </c>
      <c r="B23" s="171"/>
      <c r="C23" s="171"/>
      <c r="D23" s="140" t="s">
        <v>351</v>
      </c>
      <c r="E23" s="138"/>
      <c r="F23" s="195"/>
      <c r="G23" s="138">
        <f t="shared" si="1"/>
        <v>0</v>
      </c>
      <c r="H23" s="227"/>
      <c r="I23" s="227"/>
      <c r="J23" s="227"/>
      <c r="K23" s="227"/>
      <c r="L23" s="227"/>
      <c r="M23" s="227"/>
      <c r="N23" s="172"/>
      <c r="X23" s="217" t="s">
        <v>44</v>
      </c>
      <c r="Y23" s="162">
        <v>14246</v>
      </c>
      <c r="Z23" s="163">
        <v>6973</v>
      </c>
      <c r="AA23" s="163">
        <v>7715</v>
      </c>
      <c r="AB23" s="162">
        <v>14246</v>
      </c>
      <c r="AC23" s="164"/>
      <c r="AF23" s="166" t="s">
        <v>168</v>
      </c>
      <c r="AG23" s="153" t="s">
        <v>406</v>
      </c>
    </row>
    <row r="24" spans="1:33" ht="12.75">
      <c r="A24" s="177">
        <v>13</v>
      </c>
      <c r="B24" s="171"/>
      <c r="C24" s="171"/>
      <c r="D24" s="340" t="s">
        <v>443</v>
      </c>
      <c r="E24" s="138"/>
      <c r="F24" s="195"/>
      <c r="G24" s="138">
        <f t="shared" si="1"/>
        <v>0</v>
      </c>
      <c r="H24" s="138"/>
      <c r="I24" s="138"/>
      <c r="J24" s="138"/>
      <c r="K24" s="138"/>
      <c r="L24" s="138"/>
      <c r="M24" s="138"/>
      <c r="N24" s="172"/>
      <c r="X24" s="217" t="s">
        <v>44</v>
      </c>
      <c r="Y24" s="162">
        <v>14277</v>
      </c>
      <c r="Z24" s="163">
        <v>7716</v>
      </c>
      <c r="AA24" s="163">
        <v>8762</v>
      </c>
      <c r="AB24" s="162">
        <v>14277</v>
      </c>
      <c r="AC24" s="164"/>
      <c r="AF24" s="166" t="s">
        <v>29</v>
      </c>
      <c r="AG24" s="153" t="s">
        <v>408</v>
      </c>
    </row>
    <row r="25" spans="1:32" ht="12">
      <c r="A25" s="177">
        <v>14</v>
      </c>
      <c r="B25" s="351" t="s">
        <v>99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154"/>
      <c r="O25" s="220"/>
      <c r="P25" s="220"/>
      <c r="Q25" s="220"/>
      <c r="R25" s="220"/>
      <c r="S25" s="220"/>
      <c r="T25" s="220"/>
      <c r="U25" s="220"/>
      <c r="V25" s="220"/>
      <c r="W25" s="220"/>
      <c r="X25" s="217" t="s">
        <v>44</v>
      </c>
      <c r="Y25" s="162">
        <v>14305</v>
      </c>
      <c r="Z25" s="163">
        <v>8763</v>
      </c>
      <c r="AA25" s="163">
        <v>9893</v>
      </c>
      <c r="AB25" s="162">
        <v>14305</v>
      </c>
      <c r="AC25" s="164"/>
      <c r="AF25" s="173"/>
    </row>
    <row r="26" spans="1:32" ht="12">
      <c r="A26" s="177">
        <v>15</v>
      </c>
      <c r="B26" s="170">
        <v>1</v>
      </c>
      <c r="C26" s="170">
        <v>47000</v>
      </c>
      <c r="D26" s="140" t="s">
        <v>238</v>
      </c>
      <c r="E26" s="138" t="s">
        <v>93</v>
      </c>
      <c r="F26" s="174" t="s">
        <v>240</v>
      </c>
      <c r="G26" s="138">
        <f aca="true" t="shared" si="2" ref="G26:G31">SUM(H26:M26)</f>
        <v>0</v>
      </c>
      <c r="H26" s="276"/>
      <c r="I26" s="227"/>
      <c r="J26" s="227"/>
      <c r="K26" s="227"/>
      <c r="L26" s="227"/>
      <c r="M26" s="227"/>
      <c r="N26" s="172"/>
      <c r="X26" s="217" t="s">
        <v>44</v>
      </c>
      <c r="Y26" s="162">
        <v>14336</v>
      </c>
      <c r="Z26" s="163">
        <v>9894</v>
      </c>
      <c r="AA26" s="163">
        <v>10703</v>
      </c>
      <c r="AB26" s="162">
        <v>14336</v>
      </c>
      <c r="AC26" s="164"/>
      <c r="AF26" s="165" t="s">
        <v>15</v>
      </c>
    </row>
    <row r="27" spans="1:33" ht="12">
      <c r="A27" s="177">
        <v>16</v>
      </c>
      <c r="B27" s="170">
        <v>47001</v>
      </c>
      <c r="C27" s="170">
        <v>850000</v>
      </c>
      <c r="D27" s="140" t="s">
        <v>238</v>
      </c>
      <c r="E27" s="138" t="s">
        <v>94</v>
      </c>
      <c r="F27" s="174" t="s">
        <v>241</v>
      </c>
      <c r="G27" s="138">
        <f t="shared" si="2"/>
        <v>0</v>
      </c>
      <c r="H27" s="276"/>
      <c r="I27" s="227"/>
      <c r="J27" s="227"/>
      <c r="K27" s="227"/>
      <c r="L27" s="227"/>
      <c r="M27" s="227"/>
      <c r="N27" s="172"/>
      <c r="X27" s="217" t="s">
        <v>44</v>
      </c>
      <c r="Y27" s="162">
        <v>14366</v>
      </c>
      <c r="Z27" s="163">
        <v>10704</v>
      </c>
      <c r="AA27" s="163">
        <v>11511</v>
      </c>
      <c r="AB27" s="162">
        <v>14366</v>
      </c>
      <c r="AC27" s="164"/>
      <c r="AF27" s="166" t="s">
        <v>23</v>
      </c>
      <c r="AG27" s="167" t="s">
        <v>429</v>
      </c>
    </row>
    <row r="28" spans="1:33" ht="12">
      <c r="A28" s="177">
        <v>17</v>
      </c>
      <c r="B28" s="170">
        <v>850001</v>
      </c>
      <c r="C28" s="170">
        <v>3890000</v>
      </c>
      <c r="D28" s="140" t="s">
        <v>239</v>
      </c>
      <c r="E28" s="138" t="s">
        <v>100</v>
      </c>
      <c r="F28" s="174" t="s">
        <v>241</v>
      </c>
      <c r="G28" s="138">
        <f t="shared" si="2"/>
        <v>0</v>
      </c>
      <c r="H28" s="276"/>
      <c r="I28" s="227"/>
      <c r="J28" s="227"/>
      <c r="K28" s="227"/>
      <c r="L28" s="227"/>
      <c r="M28" s="227"/>
      <c r="N28" s="172"/>
      <c r="X28" s="217" t="s">
        <v>44</v>
      </c>
      <c r="Y28" s="162">
        <v>14397</v>
      </c>
      <c r="Z28" s="163">
        <v>11512</v>
      </c>
      <c r="AA28" s="163">
        <v>12848</v>
      </c>
      <c r="AB28" s="162">
        <v>14397</v>
      </c>
      <c r="AC28" s="164"/>
      <c r="AF28" s="166" t="s">
        <v>16</v>
      </c>
      <c r="AG28" s="167" t="s">
        <v>433</v>
      </c>
    </row>
    <row r="29" spans="1:33" ht="12">
      <c r="A29" s="177">
        <v>18</v>
      </c>
      <c r="B29" s="170">
        <v>4206000</v>
      </c>
      <c r="C29" s="170">
        <v>6099905</v>
      </c>
      <c r="D29" s="140" t="s">
        <v>239</v>
      </c>
      <c r="E29" s="138">
        <v>2</v>
      </c>
      <c r="F29" s="174" t="s">
        <v>242</v>
      </c>
      <c r="G29" s="138">
        <f t="shared" si="2"/>
        <v>0</v>
      </c>
      <c r="H29" s="276"/>
      <c r="I29" s="227"/>
      <c r="J29" s="227"/>
      <c r="K29" s="227"/>
      <c r="L29" s="227"/>
      <c r="M29" s="227"/>
      <c r="N29" s="172"/>
      <c r="X29" s="217" t="s">
        <v>44</v>
      </c>
      <c r="Y29" s="162">
        <v>14427</v>
      </c>
      <c r="Z29" s="163">
        <v>12849</v>
      </c>
      <c r="AA29" s="163">
        <v>12911</v>
      </c>
      <c r="AB29" s="162">
        <v>14427</v>
      </c>
      <c r="AC29" s="164"/>
      <c r="AF29" s="166" t="s">
        <v>17</v>
      </c>
      <c r="AG29" s="167" t="s">
        <v>434</v>
      </c>
    </row>
    <row r="30" spans="1:33" ht="12">
      <c r="A30" s="177">
        <v>19</v>
      </c>
      <c r="B30" s="171"/>
      <c r="C30" s="171"/>
      <c r="D30" s="140" t="s">
        <v>351</v>
      </c>
      <c r="E30" s="138"/>
      <c r="F30" s="195"/>
      <c r="G30" s="138">
        <f t="shared" si="2"/>
        <v>0</v>
      </c>
      <c r="H30" s="227"/>
      <c r="I30" s="227"/>
      <c r="J30" s="227"/>
      <c r="K30" s="227"/>
      <c r="L30" s="227"/>
      <c r="M30" s="227"/>
      <c r="N30" s="172"/>
      <c r="X30" s="217" t="s">
        <v>44</v>
      </c>
      <c r="Y30" s="162">
        <v>14458</v>
      </c>
      <c r="Z30" s="163">
        <v>12912</v>
      </c>
      <c r="AA30" s="163">
        <v>14823</v>
      </c>
      <c r="AB30" s="162">
        <v>14458</v>
      </c>
      <c r="AC30" s="164"/>
      <c r="AF30" s="166" t="s">
        <v>201</v>
      </c>
      <c r="AG30" s="153" t="s">
        <v>431</v>
      </c>
    </row>
    <row r="31" spans="1:33" ht="12.75">
      <c r="A31" s="177">
        <v>20</v>
      </c>
      <c r="B31" s="175"/>
      <c r="C31" s="175"/>
      <c r="D31" s="340" t="s">
        <v>443</v>
      </c>
      <c r="E31" s="143"/>
      <c r="F31" s="196"/>
      <c r="G31" s="138">
        <f t="shared" si="2"/>
        <v>0</v>
      </c>
      <c r="H31" s="280"/>
      <c r="I31" s="280"/>
      <c r="J31" s="280"/>
      <c r="K31" s="287"/>
      <c r="L31" s="287"/>
      <c r="M31" s="287"/>
      <c r="N31" s="154"/>
      <c r="O31" s="220"/>
      <c r="P31" s="220"/>
      <c r="Q31" s="220"/>
      <c r="R31" s="220"/>
      <c r="S31" s="220"/>
      <c r="T31" s="220"/>
      <c r="U31" s="220"/>
      <c r="V31" s="220"/>
      <c r="W31" s="220"/>
      <c r="X31" s="217" t="s">
        <v>44</v>
      </c>
      <c r="Y31" s="162">
        <v>14489</v>
      </c>
      <c r="Z31" s="163">
        <v>14824</v>
      </c>
      <c r="AA31" s="163">
        <v>17010</v>
      </c>
      <c r="AB31" s="162">
        <v>14489</v>
      </c>
      <c r="AC31" s="164"/>
      <c r="AF31" s="166" t="s">
        <v>18</v>
      </c>
      <c r="AG31" s="153" t="s">
        <v>432</v>
      </c>
    </row>
    <row r="32" spans="1:33" ht="12">
      <c r="A32" s="208">
        <v>21</v>
      </c>
      <c r="B32" s="350" t="s">
        <v>125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2"/>
      <c r="N32" s="172"/>
      <c r="X32" s="217" t="s">
        <v>44</v>
      </c>
      <c r="Y32" s="162">
        <v>14519</v>
      </c>
      <c r="Z32" s="163">
        <v>17011</v>
      </c>
      <c r="AA32" s="163">
        <v>19410</v>
      </c>
      <c r="AB32" s="162">
        <v>14519</v>
      </c>
      <c r="AC32" s="164"/>
      <c r="AF32" s="166" t="s">
        <v>203</v>
      </c>
      <c r="AG32" s="153" t="s">
        <v>430</v>
      </c>
    </row>
    <row r="33" spans="1:32" ht="12">
      <c r="A33" s="208">
        <v>22</v>
      </c>
      <c r="B33" s="170">
        <v>1</v>
      </c>
      <c r="C33" s="170">
        <v>195000</v>
      </c>
      <c r="D33" s="140" t="s">
        <v>238</v>
      </c>
      <c r="E33" s="138">
        <v>1</v>
      </c>
      <c r="F33" s="174" t="s">
        <v>256</v>
      </c>
      <c r="G33" s="138">
        <f>SUM(H33:M33)</f>
        <v>0</v>
      </c>
      <c r="H33" s="276"/>
      <c r="I33" s="227"/>
      <c r="J33" s="227"/>
      <c r="K33" s="227"/>
      <c r="L33" s="227"/>
      <c r="M33" s="227"/>
      <c r="N33" s="172"/>
      <c r="X33" s="217" t="s">
        <v>44</v>
      </c>
      <c r="Y33" s="162">
        <v>14550</v>
      </c>
      <c r="Z33" s="163">
        <v>19411</v>
      </c>
      <c r="AA33" s="163">
        <v>21293</v>
      </c>
      <c r="AB33" s="162">
        <v>14550</v>
      </c>
      <c r="AC33" s="164"/>
      <c r="AF33" s="166" t="s">
        <v>19</v>
      </c>
    </row>
    <row r="34" spans="1:32" ht="12">
      <c r="A34" s="208">
        <v>23</v>
      </c>
      <c r="B34" s="170">
        <v>195001</v>
      </c>
      <c r="C34" s="170">
        <v>3800000</v>
      </c>
      <c r="D34" s="140" t="s">
        <v>239</v>
      </c>
      <c r="E34" s="138">
        <v>2</v>
      </c>
      <c r="F34" s="174" t="s">
        <v>257</v>
      </c>
      <c r="G34" s="138">
        <f>SUM(H34:M34)</f>
        <v>0</v>
      </c>
      <c r="H34" s="276"/>
      <c r="I34" s="227"/>
      <c r="J34" s="227"/>
      <c r="K34" s="227"/>
      <c r="L34" s="227"/>
      <c r="M34" s="227"/>
      <c r="N34" s="172"/>
      <c r="X34" s="217" t="s">
        <v>44</v>
      </c>
      <c r="Y34" s="162">
        <v>14580</v>
      </c>
      <c r="Z34" s="163">
        <v>21294</v>
      </c>
      <c r="AA34" s="163">
        <v>23567</v>
      </c>
      <c r="AB34" s="162">
        <v>14580</v>
      </c>
      <c r="AC34" s="164"/>
      <c r="AF34" s="173"/>
    </row>
    <row r="35" spans="1:32" ht="12">
      <c r="A35" s="177">
        <v>24</v>
      </c>
      <c r="B35" s="170">
        <v>3800001</v>
      </c>
      <c r="C35" s="170">
        <v>6099905</v>
      </c>
      <c r="D35" s="140" t="s">
        <v>239</v>
      </c>
      <c r="E35" s="138">
        <v>3</v>
      </c>
      <c r="F35" s="174" t="s">
        <v>255</v>
      </c>
      <c r="G35" s="138">
        <f>SUM(H35:M35)</f>
        <v>0</v>
      </c>
      <c r="H35" s="276"/>
      <c r="I35" s="227"/>
      <c r="J35" s="227"/>
      <c r="K35" s="227"/>
      <c r="L35" s="227"/>
      <c r="M35" s="227"/>
      <c r="N35" s="172"/>
      <c r="X35" s="217" t="s">
        <v>44</v>
      </c>
      <c r="Y35" s="162">
        <v>14611</v>
      </c>
      <c r="Z35" s="163">
        <v>23568</v>
      </c>
      <c r="AA35" s="163">
        <v>26729</v>
      </c>
      <c r="AB35" s="162">
        <v>14611</v>
      </c>
      <c r="AC35" s="164"/>
      <c r="AF35" s="165" t="s">
        <v>24</v>
      </c>
    </row>
    <row r="36" spans="1:33" ht="12">
      <c r="A36" s="177">
        <v>25</v>
      </c>
      <c r="B36" s="171"/>
      <c r="C36" s="171"/>
      <c r="D36" s="140" t="s">
        <v>351</v>
      </c>
      <c r="E36" s="140"/>
      <c r="F36" s="171" t="s">
        <v>387</v>
      </c>
      <c r="G36" s="138">
        <f>SUM(H36:M36)</f>
        <v>0</v>
      </c>
      <c r="H36" s="275"/>
      <c r="I36" s="275"/>
      <c r="J36" s="275"/>
      <c r="K36" s="275"/>
      <c r="L36" s="275"/>
      <c r="M36" s="275"/>
      <c r="N36" s="172"/>
      <c r="X36" s="217" t="s">
        <v>44</v>
      </c>
      <c r="Y36" s="162">
        <v>14642</v>
      </c>
      <c r="Z36" s="163">
        <v>26730</v>
      </c>
      <c r="AA36" s="163">
        <v>30008</v>
      </c>
      <c r="AB36" s="162">
        <v>14642</v>
      </c>
      <c r="AC36" s="164"/>
      <c r="AF36" s="166" t="s">
        <v>37</v>
      </c>
      <c r="AG36" s="153" t="s">
        <v>428</v>
      </c>
    </row>
    <row r="37" spans="1:32" ht="12.75">
      <c r="A37" s="177"/>
      <c r="B37" s="321"/>
      <c r="C37" s="322"/>
      <c r="D37" s="340" t="s">
        <v>443</v>
      </c>
      <c r="E37" s="323"/>
      <c r="F37" s="322"/>
      <c r="G37" s="138">
        <f>SUM(H37:M37)</f>
        <v>0</v>
      </c>
      <c r="H37" s="324"/>
      <c r="I37" s="324"/>
      <c r="J37" s="324"/>
      <c r="K37" s="324"/>
      <c r="L37" s="324"/>
      <c r="M37" s="304"/>
      <c r="N37" s="172"/>
      <c r="X37" s="217"/>
      <c r="Y37" s="162"/>
      <c r="Z37" s="163"/>
      <c r="AA37" s="163"/>
      <c r="AB37" s="162"/>
      <c r="AC37" s="164"/>
      <c r="AF37" s="166"/>
    </row>
    <row r="38" spans="1:32" s="335" customFormat="1" ht="12">
      <c r="A38" s="305"/>
      <c r="B38" s="306"/>
      <c r="C38" s="307"/>
      <c r="D38" s="325"/>
      <c r="E38" s="325"/>
      <c r="F38" s="307"/>
      <c r="G38" s="326"/>
      <c r="H38" s="327"/>
      <c r="I38" s="327"/>
      <c r="J38" s="327"/>
      <c r="K38" s="327"/>
      <c r="L38" s="327"/>
      <c r="M38" s="328"/>
      <c r="N38" s="329"/>
      <c r="O38" s="330"/>
      <c r="P38" s="330"/>
      <c r="Q38" s="330"/>
      <c r="R38" s="330"/>
      <c r="S38" s="330"/>
      <c r="T38" s="330"/>
      <c r="U38" s="330"/>
      <c r="V38" s="330"/>
      <c r="W38" s="330"/>
      <c r="X38" s="331"/>
      <c r="Y38" s="332"/>
      <c r="Z38" s="333"/>
      <c r="AA38" s="333"/>
      <c r="AB38" s="332"/>
      <c r="AC38" s="334"/>
      <c r="AF38" s="336"/>
    </row>
    <row r="39" spans="1:33" ht="12">
      <c r="A39" s="177">
        <v>26</v>
      </c>
      <c r="B39" s="350" t="s">
        <v>101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2"/>
      <c r="N39" s="172"/>
      <c r="X39" s="217" t="s">
        <v>44</v>
      </c>
      <c r="Y39" s="162">
        <v>14671</v>
      </c>
      <c r="Z39" s="163">
        <v>30009</v>
      </c>
      <c r="AA39" s="163">
        <v>33790</v>
      </c>
      <c r="AB39" s="162">
        <v>14671</v>
      </c>
      <c r="AC39" s="164"/>
      <c r="AF39" s="166" t="s">
        <v>25</v>
      </c>
      <c r="AG39" s="153" t="s">
        <v>427</v>
      </c>
    </row>
    <row r="40" spans="1:33" ht="12">
      <c r="A40" s="177">
        <v>26</v>
      </c>
      <c r="B40" s="171"/>
      <c r="C40" s="171"/>
      <c r="D40" s="140"/>
      <c r="E40" s="138"/>
      <c r="F40" s="195"/>
      <c r="G40" s="195"/>
      <c r="H40" s="227"/>
      <c r="I40" s="227"/>
      <c r="J40" s="227"/>
      <c r="K40" s="227"/>
      <c r="L40" s="227"/>
      <c r="M40" s="227"/>
      <c r="N40" s="172"/>
      <c r="X40" s="217" t="s">
        <v>44</v>
      </c>
      <c r="Y40" s="162">
        <v>14702</v>
      </c>
      <c r="Z40" s="163">
        <v>33791</v>
      </c>
      <c r="AA40" s="163">
        <v>38034</v>
      </c>
      <c r="AB40" s="162">
        <v>14702</v>
      </c>
      <c r="AC40" s="164"/>
      <c r="AF40" s="166" t="s">
        <v>26</v>
      </c>
      <c r="AG40" s="153" t="s">
        <v>426</v>
      </c>
    </row>
    <row r="41" spans="1:33" ht="12">
      <c r="A41" s="177">
        <v>27</v>
      </c>
      <c r="B41" s="170">
        <v>1</v>
      </c>
      <c r="C41" s="170">
        <v>530000</v>
      </c>
      <c r="D41" s="174" t="s">
        <v>256</v>
      </c>
      <c r="E41" s="138">
        <v>1</v>
      </c>
      <c r="F41" s="174" t="s">
        <v>258</v>
      </c>
      <c r="G41" s="138">
        <f aca="true" t="shared" si="3" ref="G41:G47">SUM(H41:M41)</f>
        <v>0</v>
      </c>
      <c r="H41" s="276"/>
      <c r="I41" s="227"/>
      <c r="J41" s="227"/>
      <c r="K41" s="227"/>
      <c r="L41" s="227"/>
      <c r="M41" s="227"/>
      <c r="N41" s="172"/>
      <c r="X41" s="217" t="s">
        <v>44</v>
      </c>
      <c r="Y41" s="162">
        <v>14732</v>
      </c>
      <c r="Z41" s="163">
        <v>38035</v>
      </c>
      <c r="AA41" s="163">
        <v>41679</v>
      </c>
      <c r="AB41" s="162">
        <v>14732</v>
      </c>
      <c r="AC41" s="164"/>
      <c r="AF41" s="166" t="s">
        <v>126</v>
      </c>
      <c r="AG41" s="153" t="s">
        <v>422</v>
      </c>
    </row>
    <row r="42" spans="1:33" ht="12">
      <c r="A42" s="177">
        <v>28</v>
      </c>
      <c r="B42" s="170">
        <v>530001</v>
      </c>
      <c r="C42" s="170">
        <v>1000000</v>
      </c>
      <c r="D42" s="174" t="s">
        <v>257</v>
      </c>
      <c r="E42" s="138" t="s">
        <v>103</v>
      </c>
      <c r="F42" s="174" t="s">
        <v>259</v>
      </c>
      <c r="G42" s="138">
        <f t="shared" si="3"/>
        <v>0</v>
      </c>
      <c r="H42" s="276"/>
      <c r="I42" s="227"/>
      <c r="J42" s="227"/>
      <c r="K42" s="227"/>
      <c r="L42" s="227"/>
      <c r="M42" s="227"/>
      <c r="N42" s="172"/>
      <c r="X42" s="217" t="s">
        <v>44</v>
      </c>
      <c r="Y42" s="162">
        <v>14763</v>
      </c>
      <c r="Z42" s="163">
        <v>41680</v>
      </c>
      <c r="AA42" s="163">
        <v>46221</v>
      </c>
      <c r="AB42" s="162">
        <v>14763</v>
      </c>
      <c r="AC42" s="164"/>
      <c r="AF42" s="166" t="s">
        <v>36</v>
      </c>
      <c r="AG42" s="153" t="s">
        <v>424</v>
      </c>
    </row>
    <row r="43" spans="1:33" ht="12">
      <c r="A43" s="177">
        <v>29</v>
      </c>
      <c r="B43" s="170">
        <v>1000001</v>
      </c>
      <c r="C43" s="170">
        <v>2500000</v>
      </c>
      <c r="D43" s="174" t="s">
        <v>257</v>
      </c>
      <c r="E43" s="138" t="s">
        <v>104</v>
      </c>
      <c r="F43" s="174" t="s">
        <v>259</v>
      </c>
      <c r="G43" s="138">
        <f t="shared" si="3"/>
        <v>0</v>
      </c>
      <c r="H43" s="276"/>
      <c r="I43" s="227"/>
      <c r="J43" s="227"/>
      <c r="K43" s="227"/>
      <c r="L43" s="227"/>
      <c r="M43" s="227"/>
      <c r="N43" s="172"/>
      <c r="X43" s="217" t="s">
        <v>44</v>
      </c>
      <c r="Y43" s="162">
        <v>14793</v>
      </c>
      <c r="Z43" s="163">
        <v>46222</v>
      </c>
      <c r="AA43" s="163">
        <v>51970</v>
      </c>
      <c r="AB43" s="162">
        <v>14793</v>
      </c>
      <c r="AC43" s="164"/>
      <c r="AF43" s="166" t="s">
        <v>243</v>
      </c>
      <c r="AG43" s="153" t="s">
        <v>423</v>
      </c>
    </row>
    <row r="44" spans="1:33" ht="12">
      <c r="A44" s="177">
        <v>30</v>
      </c>
      <c r="B44" s="170">
        <v>2500001</v>
      </c>
      <c r="C44" s="170">
        <v>3890000</v>
      </c>
      <c r="D44" s="174" t="s">
        <v>257</v>
      </c>
      <c r="E44" s="138" t="s">
        <v>105</v>
      </c>
      <c r="F44" s="174" t="s">
        <v>259</v>
      </c>
      <c r="G44" s="138">
        <f t="shared" si="3"/>
        <v>0</v>
      </c>
      <c r="H44" s="276"/>
      <c r="I44" s="227"/>
      <c r="J44" s="227"/>
      <c r="K44" s="227"/>
      <c r="L44" s="227"/>
      <c r="M44" s="227"/>
      <c r="N44" s="172"/>
      <c r="X44" s="217" t="s">
        <v>44</v>
      </c>
      <c r="Y44" s="162">
        <v>14824</v>
      </c>
      <c r="Z44" s="163">
        <v>51971</v>
      </c>
      <c r="AA44" s="163">
        <v>59868</v>
      </c>
      <c r="AB44" s="162">
        <v>14824</v>
      </c>
      <c r="AC44" s="164"/>
      <c r="AF44" s="166" t="s">
        <v>225</v>
      </c>
      <c r="AG44" s="153" t="s">
        <v>425</v>
      </c>
    </row>
    <row r="45" spans="1:32" ht="12">
      <c r="A45" s="177">
        <v>31</v>
      </c>
      <c r="B45" s="170">
        <v>3890001</v>
      </c>
      <c r="C45" s="170">
        <v>6099905</v>
      </c>
      <c r="D45" s="174" t="s">
        <v>255</v>
      </c>
      <c r="E45" s="138">
        <v>3</v>
      </c>
      <c r="F45" s="174" t="s">
        <v>260</v>
      </c>
      <c r="G45" s="138">
        <f t="shared" si="3"/>
        <v>0</v>
      </c>
      <c r="H45" s="276"/>
      <c r="I45" s="227"/>
      <c r="J45" s="227"/>
      <c r="K45" s="227"/>
      <c r="L45" s="227"/>
      <c r="M45" s="227"/>
      <c r="N45" s="172"/>
      <c r="X45" s="217" t="s">
        <v>44</v>
      </c>
      <c r="Y45" s="162">
        <v>14855</v>
      </c>
      <c r="Z45" s="163">
        <v>59869</v>
      </c>
      <c r="AA45" s="163">
        <v>68054</v>
      </c>
      <c r="AB45" s="162">
        <v>14855</v>
      </c>
      <c r="AC45" s="164"/>
      <c r="AF45" s="173"/>
    </row>
    <row r="46" spans="1:32" ht="12">
      <c r="A46" s="177">
        <v>32</v>
      </c>
      <c r="B46" s="180"/>
      <c r="C46" s="180"/>
      <c r="D46" s="140" t="s">
        <v>351</v>
      </c>
      <c r="E46" s="288"/>
      <c r="F46" s="288"/>
      <c r="G46" s="138">
        <f t="shared" si="3"/>
        <v>0</v>
      </c>
      <c r="H46" s="276"/>
      <c r="I46" s="227"/>
      <c r="J46" s="227"/>
      <c r="K46" s="227"/>
      <c r="L46" s="227"/>
      <c r="M46" s="227"/>
      <c r="N46" s="172"/>
      <c r="X46" s="217" t="s">
        <v>44</v>
      </c>
      <c r="Y46" s="162">
        <v>14885</v>
      </c>
      <c r="Z46" s="163">
        <v>68055</v>
      </c>
      <c r="AA46" s="163">
        <v>78306</v>
      </c>
      <c r="AB46" s="162">
        <v>14885</v>
      </c>
      <c r="AC46" s="164"/>
      <c r="AF46" s="182" t="s">
        <v>27</v>
      </c>
    </row>
    <row r="47" spans="1:33" ht="12.75">
      <c r="A47" s="177">
        <v>33</v>
      </c>
      <c r="B47" s="171"/>
      <c r="C47" s="171"/>
      <c r="D47" s="340" t="s">
        <v>443</v>
      </c>
      <c r="E47" s="140"/>
      <c r="F47" s="171"/>
      <c r="G47" s="138">
        <f t="shared" si="3"/>
        <v>0</v>
      </c>
      <c r="H47" s="275"/>
      <c r="I47" s="275"/>
      <c r="J47" s="275"/>
      <c r="K47" s="275"/>
      <c r="L47" s="275"/>
      <c r="M47" s="275"/>
      <c r="N47" s="172"/>
      <c r="X47" s="217" t="s">
        <v>44</v>
      </c>
      <c r="Y47" s="162">
        <v>14916</v>
      </c>
      <c r="Z47" s="163">
        <v>78307</v>
      </c>
      <c r="AA47" s="163">
        <v>90177</v>
      </c>
      <c r="AB47" s="162">
        <v>14916</v>
      </c>
      <c r="AC47" s="164"/>
      <c r="AF47" s="166" t="s">
        <v>198</v>
      </c>
      <c r="AG47" s="153" t="s">
        <v>409</v>
      </c>
    </row>
    <row r="48" spans="1:33" ht="12">
      <c r="A48" s="177">
        <v>34</v>
      </c>
      <c r="B48" s="350" t="s">
        <v>102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2"/>
      <c r="N48" s="154"/>
      <c r="O48" s="220"/>
      <c r="P48" s="220"/>
      <c r="Q48" s="220"/>
      <c r="R48" s="220"/>
      <c r="S48" s="220"/>
      <c r="T48" s="220"/>
      <c r="U48" s="220"/>
      <c r="V48" s="220"/>
      <c r="W48" s="220"/>
      <c r="X48" s="217" t="s">
        <v>44</v>
      </c>
      <c r="Y48" s="162">
        <v>14946</v>
      </c>
      <c r="Z48" s="163">
        <v>90178</v>
      </c>
      <c r="AA48" s="163">
        <v>100000</v>
      </c>
      <c r="AB48" s="162">
        <v>14946</v>
      </c>
      <c r="AC48" s="164"/>
      <c r="AF48" s="166" t="s">
        <v>169</v>
      </c>
      <c r="AG48" s="153" t="s">
        <v>410</v>
      </c>
    </row>
    <row r="49" spans="1:33" ht="12">
      <c r="A49" s="177">
        <v>35</v>
      </c>
      <c r="B49" s="183">
        <v>1</v>
      </c>
      <c r="C49" s="183">
        <v>25000</v>
      </c>
      <c r="D49" s="176" t="s">
        <v>235</v>
      </c>
      <c r="E49" s="143" t="s">
        <v>93</v>
      </c>
      <c r="F49" s="184" t="s">
        <v>234</v>
      </c>
      <c r="G49" s="143">
        <f>SUM(H49:M49)</f>
        <v>0</v>
      </c>
      <c r="H49" s="279"/>
      <c r="I49" s="280"/>
      <c r="J49" s="280"/>
      <c r="K49" s="287"/>
      <c r="L49" s="287"/>
      <c r="M49" s="287"/>
      <c r="N49" s="172"/>
      <c r="X49" s="217" t="s">
        <v>44</v>
      </c>
      <c r="Y49" s="162">
        <v>14946</v>
      </c>
      <c r="Z49" s="163">
        <v>100001</v>
      </c>
      <c r="AA49" s="163">
        <v>169073</v>
      </c>
      <c r="AB49" s="162">
        <v>14946</v>
      </c>
      <c r="AC49" s="164"/>
      <c r="AF49" s="166" t="s">
        <v>344</v>
      </c>
      <c r="AG49" s="153" t="s">
        <v>416</v>
      </c>
    </row>
    <row r="50" spans="1:33" ht="12">
      <c r="A50" s="177">
        <v>36</v>
      </c>
      <c r="B50" s="170">
        <v>25001</v>
      </c>
      <c r="C50" s="170">
        <v>75000</v>
      </c>
      <c r="D50" s="140" t="s">
        <v>236</v>
      </c>
      <c r="E50" s="138" t="s">
        <v>94</v>
      </c>
      <c r="F50" s="174" t="s">
        <v>234</v>
      </c>
      <c r="G50" s="138">
        <f>SUM(H50:M50)</f>
        <v>0</v>
      </c>
      <c r="H50" s="276"/>
      <c r="I50" s="227"/>
      <c r="J50" s="227"/>
      <c r="K50" s="227"/>
      <c r="L50" s="227"/>
      <c r="M50" s="227"/>
      <c r="N50" s="172"/>
      <c r="X50" s="217" t="s">
        <v>44</v>
      </c>
      <c r="Y50" s="162">
        <v>14947</v>
      </c>
      <c r="Z50" s="163">
        <v>169074</v>
      </c>
      <c r="AA50" s="163">
        <v>165501</v>
      </c>
      <c r="AB50" s="162">
        <v>14947</v>
      </c>
      <c r="AC50" s="164"/>
      <c r="AF50" s="166" t="s">
        <v>209</v>
      </c>
      <c r="AG50" s="167" t="s">
        <v>417</v>
      </c>
    </row>
    <row r="51" spans="1:33" ht="12">
      <c r="A51" s="177">
        <v>37</v>
      </c>
      <c r="B51" s="170">
        <v>75001</v>
      </c>
      <c r="C51" s="170">
        <v>6099905</v>
      </c>
      <c r="D51" s="140" t="s">
        <v>237</v>
      </c>
      <c r="E51" s="138">
        <v>2</v>
      </c>
      <c r="F51" s="174" t="s">
        <v>234</v>
      </c>
      <c r="G51" s="138">
        <f>SUM(H51:M51)</f>
        <v>0</v>
      </c>
      <c r="H51" s="276"/>
      <c r="I51" s="227"/>
      <c r="J51" s="227"/>
      <c r="K51" s="227"/>
      <c r="L51" s="227"/>
      <c r="M51" s="227"/>
      <c r="N51" s="172"/>
      <c r="X51" s="217" t="s">
        <v>44</v>
      </c>
      <c r="Y51" s="162">
        <v>14977</v>
      </c>
      <c r="Z51" s="163">
        <v>165502</v>
      </c>
      <c r="AA51" s="163">
        <v>183519</v>
      </c>
      <c r="AB51" s="162">
        <v>14977</v>
      </c>
      <c r="AC51" s="164"/>
      <c r="AF51" s="166" t="s">
        <v>33</v>
      </c>
      <c r="AG51" s="167" t="s">
        <v>418</v>
      </c>
    </row>
    <row r="52" spans="1:33" ht="12">
      <c r="A52" s="177">
        <v>38</v>
      </c>
      <c r="B52" s="171"/>
      <c r="C52" s="171"/>
      <c r="D52" s="140" t="s">
        <v>351</v>
      </c>
      <c r="E52" s="138"/>
      <c r="F52" s="195"/>
      <c r="G52" s="138">
        <f>SUM(H52:M52)</f>
        <v>0</v>
      </c>
      <c r="H52" s="227"/>
      <c r="I52" s="227"/>
      <c r="J52" s="227"/>
      <c r="K52" s="227"/>
      <c r="L52" s="227"/>
      <c r="M52" s="227"/>
      <c r="N52" s="172"/>
      <c r="X52" s="217" t="s">
        <v>44</v>
      </c>
      <c r="Y52" s="162">
        <v>15008</v>
      </c>
      <c r="Z52" s="163">
        <v>183520</v>
      </c>
      <c r="AA52" s="163">
        <v>197811</v>
      </c>
      <c r="AB52" s="162">
        <v>15008</v>
      </c>
      <c r="AC52" s="164"/>
      <c r="AF52" s="166" t="s">
        <v>28</v>
      </c>
      <c r="AG52" s="153" t="s">
        <v>412</v>
      </c>
    </row>
    <row r="53" spans="1:33" ht="12.75">
      <c r="A53" s="177">
        <v>39</v>
      </c>
      <c r="B53" s="171"/>
      <c r="C53" s="171"/>
      <c r="D53" s="340" t="s">
        <v>443</v>
      </c>
      <c r="E53" s="140"/>
      <c r="F53" s="171"/>
      <c r="G53" s="138">
        <f>SUM(H53:M53)</f>
        <v>0</v>
      </c>
      <c r="H53" s="275"/>
      <c r="I53" s="275"/>
      <c r="J53" s="275"/>
      <c r="K53" s="275"/>
      <c r="L53" s="275"/>
      <c r="M53" s="275"/>
      <c r="N53" s="172"/>
      <c r="X53" s="217" t="s">
        <v>44</v>
      </c>
      <c r="Y53" s="162">
        <v>15036</v>
      </c>
      <c r="Z53" s="163">
        <v>197812</v>
      </c>
      <c r="AA53" s="163">
        <v>211288</v>
      </c>
      <c r="AB53" s="162">
        <v>15036</v>
      </c>
      <c r="AC53" s="164"/>
      <c r="AF53" s="166" t="s">
        <v>215</v>
      </c>
      <c r="AG53" s="153" t="s">
        <v>419</v>
      </c>
    </row>
    <row r="54" spans="1:33" ht="12">
      <c r="A54" s="177">
        <v>40</v>
      </c>
      <c r="B54" s="350" t="s">
        <v>107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2"/>
      <c r="N54" s="172"/>
      <c r="X54" s="217" t="s">
        <v>44</v>
      </c>
      <c r="Y54" s="162">
        <v>15067</v>
      </c>
      <c r="Z54" s="163">
        <v>211289</v>
      </c>
      <c r="AA54" s="163">
        <v>228527</v>
      </c>
      <c r="AB54" s="162">
        <v>15067</v>
      </c>
      <c r="AC54" s="164"/>
      <c r="AF54" s="166" t="s">
        <v>35</v>
      </c>
      <c r="AG54" s="153" t="s">
        <v>411</v>
      </c>
    </row>
    <row r="55" spans="1:33" ht="12">
      <c r="A55" s="177">
        <v>41</v>
      </c>
      <c r="B55" s="170">
        <v>1</v>
      </c>
      <c r="C55" s="170">
        <v>20000</v>
      </c>
      <c r="D55" s="140" t="s">
        <v>244</v>
      </c>
      <c r="E55" s="138">
        <v>1</v>
      </c>
      <c r="F55" s="174" t="s">
        <v>245</v>
      </c>
      <c r="G55" s="138">
        <f aca="true" t="shared" si="4" ref="G55:G60">SUM(H55:M55)</f>
        <v>0</v>
      </c>
      <c r="H55" s="276"/>
      <c r="I55" s="227"/>
      <c r="J55" s="227"/>
      <c r="K55" s="227"/>
      <c r="L55" s="227"/>
      <c r="M55" s="227"/>
      <c r="N55" s="172"/>
      <c r="X55" s="217" t="s">
        <v>44</v>
      </c>
      <c r="Y55" s="162">
        <v>15097</v>
      </c>
      <c r="Z55" s="163">
        <v>228528</v>
      </c>
      <c r="AA55" s="163">
        <v>248757</v>
      </c>
      <c r="AB55" s="162">
        <v>15097</v>
      </c>
      <c r="AC55" s="164"/>
      <c r="AF55" s="166" t="s">
        <v>212</v>
      </c>
      <c r="AG55" s="153" t="s">
        <v>420</v>
      </c>
    </row>
    <row r="56" spans="1:32" ht="12">
      <c r="A56" s="177">
        <v>42</v>
      </c>
      <c r="B56" s="170">
        <v>20001</v>
      </c>
      <c r="C56" s="170">
        <v>28000</v>
      </c>
      <c r="D56" s="140" t="s">
        <v>96</v>
      </c>
      <c r="E56" s="138">
        <v>2</v>
      </c>
      <c r="F56" s="174" t="s">
        <v>246</v>
      </c>
      <c r="G56" s="138">
        <f t="shared" si="4"/>
        <v>0</v>
      </c>
      <c r="H56" s="276"/>
      <c r="I56" s="227"/>
      <c r="J56" s="227"/>
      <c r="K56" s="227"/>
      <c r="L56" s="227"/>
      <c r="M56" s="227"/>
      <c r="N56" s="172"/>
      <c r="X56" s="217" t="s">
        <v>44</v>
      </c>
      <c r="Y56" s="162">
        <v>15128</v>
      </c>
      <c r="Z56" s="163">
        <v>248758</v>
      </c>
      <c r="AA56" s="163">
        <v>269686</v>
      </c>
      <c r="AB56" s="162">
        <v>15128</v>
      </c>
      <c r="AC56" s="164"/>
      <c r="AF56" s="166" t="s">
        <v>34</v>
      </c>
    </row>
    <row r="57" spans="1:32" ht="12">
      <c r="A57" s="177">
        <v>43</v>
      </c>
      <c r="B57" s="170">
        <v>28001</v>
      </c>
      <c r="C57" s="170">
        <v>6099905</v>
      </c>
      <c r="D57" s="140" t="s">
        <v>97</v>
      </c>
      <c r="E57" s="138">
        <v>3</v>
      </c>
      <c r="F57" s="174" t="s">
        <v>246</v>
      </c>
      <c r="G57" s="138">
        <f t="shared" si="4"/>
        <v>0</v>
      </c>
      <c r="H57" s="276"/>
      <c r="I57" s="227"/>
      <c r="J57" s="227"/>
      <c r="K57" s="227"/>
      <c r="L57" s="227"/>
      <c r="M57" s="227"/>
      <c r="N57" s="172"/>
      <c r="X57" s="217" t="s">
        <v>44</v>
      </c>
      <c r="Y57" s="162">
        <v>15158</v>
      </c>
      <c r="Z57" s="163">
        <v>269687</v>
      </c>
      <c r="AA57" s="163">
        <v>296252</v>
      </c>
      <c r="AB57" s="162">
        <v>15158</v>
      </c>
      <c r="AC57" s="164"/>
      <c r="AF57" s="166" t="s">
        <v>30</v>
      </c>
    </row>
    <row r="58" spans="1:33" ht="12">
      <c r="A58" s="177">
        <v>44</v>
      </c>
      <c r="B58" s="180"/>
      <c r="C58" s="180"/>
      <c r="D58" s="140" t="s">
        <v>106</v>
      </c>
      <c r="E58" s="138">
        <v>4</v>
      </c>
      <c r="F58" s="174" t="s">
        <v>252</v>
      </c>
      <c r="G58" s="138">
        <f t="shared" si="4"/>
        <v>0</v>
      </c>
      <c r="H58" s="276"/>
      <c r="I58" s="227"/>
      <c r="J58" s="227"/>
      <c r="K58" s="227"/>
      <c r="L58" s="227"/>
      <c r="M58" s="227"/>
      <c r="N58" s="172"/>
      <c r="X58" s="217" t="s">
        <v>44</v>
      </c>
      <c r="Y58" s="162">
        <v>15189</v>
      </c>
      <c r="Z58" s="163">
        <v>296253</v>
      </c>
      <c r="AA58" s="163">
        <v>324301</v>
      </c>
      <c r="AB58" s="162">
        <v>15189</v>
      </c>
      <c r="AC58" s="164"/>
      <c r="AF58" s="166" t="s">
        <v>207</v>
      </c>
      <c r="AG58" s="153" t="s">
        <v>413</v>
      </c>
    </row>
    <row r="59" spans="1:33" ht="12">
      <c r="A59" s="177">
        <v>45</v>
      </c>
      <c r="B59" s="180"/>
      <c r="C59" s="180"/>
      <c r="D59" s="140" t="s">
        <v>351</v>
      </c>
      <c r="E59" s="288"/>
      <c r="F59" s="309"/>
      <c r="G59" s="138">
        <f t="shared" si="4"/>
        <v>0</v>
      </c>
      <c r="H59" s="276"/>
      <c r="I59" s="227"/>
      <c r="J59" s="227"/>
      <c r="K59" s="227"/>
      <c r="L59" s="227"/>
      <c r="M59" s="227"/>
      <c r="N59" s="172"/>
      <c r="X59" s="217" t="s">
        <v>44</v>
      </c>
      <c r="Y59" s="162">
        <v>15220</v>
      </c>
      <c r="Z59" s="163">
        <v>324302</v>
      </c>
      <c r="AA59" s="163">
        <v>349442</v>
      </c>
      <c r="AB59" s="162">
        <v>15220</v>
      </c>
      <c r="AC59" s="164"/>
      <c r="AF59" s="166" t="s">
        <v>208</v>
      </c>
      <c r="AG59" s="153" t="s">
        <v>415</v>
      </c>
    </row>
    <row r="60" spans="1:33" ht="12.75">
      <c r="A60" s="177">
        <v>46</v>
      </c>
      <c r="B60" s="171"/>
      <c r="C60" s="171"/>
      <c r="D60" s="340" t="s">
        <v>443</v>
      </c>
      <c r="E60" s="140"/>
      <c r="F60" s="297"/>
      <c r="G60" s="138">
        <f t="shared" si="4"/>
        <v>0</v>
      </c>
      <c r="H60" s="275"/>
      <c r="I60" s="275"/>
      <c r="J60" s="275"/>
      <c r="K60" s="275"/>
      <c r="L60" s="275"/>
      <c r="M60" s="275"/>
      <c r="N60" s="154"/>
      <c r="O60" s="220"/>
      <c r="P60" s="220"/>
      <c r="Q60" s="220"/>
      <c r="R60" s="220"/>
      <c r="S60" s="220"/>
      <c r="T60" s="220"/>
      <c r="U60" s="220"/>
      <c r="V60" s="220"/>
      <c r="W60" s="220"/>
      <c r="X60" s="217" t="s">
        <v>44</v>
      </c>
      <c r="Y60" s="162">
        <v>15250</v>
      </c>
      <c r="Z60" s="163">
        <v>349443</v>
      </c>
      <c r="AA60" s="163">
        <v>377258</v>
      </c>
      <c r="AB60" s="162">
        <v>15250</v>
      </c>
      <c r="AC60" s="164"/>
      <c r="AF60" s="166" t="s">
        <v>331</v>
      </c>
      <c r="AG60" s="153" t="s">
        <v>421</v>
      </c>
    </row>
    <row r="61" spans="1:32" ht="12">
      <c r="A61" s="177">
        <v>47</v>
      </c>
      <c r="B61" s="351" t="s">
        <v>108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172"/>
      <c r="X61" s="217" t="s">
        <v>44</v>
      </c>
      <c r="Y61" s="162">
        <v>15281</v>
      </c>
      <c r="Z61" s="163">
        <v>377259</v>
      </c>
      <c r="AA61" s="163">
        <v>401529</v>
      </c>
      <c r="AB61" s="162">
        <v>15281</v>
      </c>
      <c r="AC61" s="164"/>
      <c r="AF61" s="166" t="s">
        <v>39</v>
      </c>
    </row>
    <row r="62" spans="1:29" ht="12">
      <c r="A62" s="177">
        <v>48</v>
      </c>
      <c r="B62" s="170">
        <v>81</v>
      </c>
      <c r="C62" s="170">
        <v>10000</v>
      </c>
      <c r="D62" s="140" t="s">
        <v>247</v>
      </c>
      <c r="E62" s="138">
        <v>1</v>
      </c>
      <c r="F62" s="174" t="s">
        <v>250</v>
      </c>
      <c r="G62" s="138">
        <f aca="true" t="shared" si="5" ref="G62:G67">SUM(H62:M62)</f>
        <v>0</v>
      </c>
      <c r="H62" s="276"/>
      <c r="I62" s="227"/>
      <c r="J62" s="227"/>
      <c r="K62" s="227"/>
      <c r="L62" s="227"/>
      <c r="M62" s="227"/>
      <c r="N62" s="172"/>
      <c r="X62" s="217" t="s">
        <v>44</v>
      </c>
      <c r="Y62" s="162">
        <v>15311</v>
      </c>
      <c r="Z62" s="163">
        <v>401530</v>
      </c>
      <c r="AA62" s="163">
        <v>429811</v>
      </c>
      <c r="AB62" s="162">
        <v>15311</v>
      </c>
      <c r="AC62" s="164"/>
    </row>
    <row r="63" spans="1:29" ht="12">
      <c r="A63" s="177">
        <v>49</v>
      </c>
      <c r="B63" s="170">
        <v>10001</v>
      </c>
      <c r="C63" s="170">
        <v>20000</v>
      </c>
      <c r="D63" s="140" t="s">
        <v>248</v>
      </c>
      <c r="E63" s="138" t="s">
        <v>94</v>
      </c>
      <c r="F63" s="174" t="s">
        <v>250</v>
      </c>
      <c r="G63" s="138">
        <f t="shared" si="5"/>
        <v>0</v>
      </c>
      <c r="H63" s="276"/>
      <c r="I63" s="227"/>
      <c r="J63" s="227"/>
      <c r="K63" s="227"/>
      <c r="L63" s="227"/>
      <c r="M63" s="227"/>
      <c r="N63" s="172"/>
      <c r="X63" s="217" t="s">
        <v>44</v>
      </c>
      <c r="Y63" s="162">
        <v>15342</v>
      </c>
      <c r="Z63" s="163">
        <v>429812</v>
      </c>
      <c r="AA63" s="163">
        <v>462737</v>
      </c>
      <c r="AB63" s="162">
        <v>15342</v>
      </c>
      <c r="AC63" s="164"/>
    </row>
    <row r="64" spans="1:29" ht="12">
      <c r="A64" s="177">
        <v>50</v>
      </c>
      <c r="B64" s="170">
        <v>20000</v>
      </c>
      <c r="C64" s="170">
        <v>50000</v>
      </c>
      <c r="D64" s="140">
        <v>8872</v>
      </c>
      <c r="E64" s="138" t="s">
        <v>100</v>
      </c>
      <c r="F64" s="174" t="s">
        <v>251</v>
      </c>
      <c r="G64" s="138">
        <f t="shared" si="5"/>
        <v>0</v>
      </c>
      <c r="H64" s="276"/>
      <c r="I64" s="227"/>
      <c r="J64" s="227"/>
      <c r="K64" s="227"/>
      <c r="L64" s="227"/>
      <c r="M64" s="227"/>
      <c r="N64" s="172"/>
      <c r="X64" s="217" t="s">
        <v>44</v>
      </c>
      <c r="Y64" s="162">
        <v>15373</v>
      </c>
      <c r="Z64" s="163">
        <v>462738</v>
      </c>
      <c r="AA64" s="163">
        <v>498216</v>
      </c>
      <c r="AB64" s="162">
        <v>15373</v>
      </c>
      <c r="AC64" s="164"/>
    </row>
    <row r="65" spans="1:29" ht="12">
      <c r="A65" s="177">
        <v>51</v>
      </c>
      <c r="B65" s="170">
        <v>50001</v>
      </c>
      <c r="C65" s="170">
        <v>95000</v>
      </c>
      <c r="D65" s="140" t="s">
        <v>249</v>
      </c>
      <c r="E65" s="138" t="s">
        <v>109</v>
      </c>
      <c r="F65" s="174" t="s">
        <v>251</v>
      </c>
      <c r="G65" s="138">
        <f t="shared" si="5"/>
        <v>0</v>
      </c>
      <c r="H65" s="276"/>
      <c r="I65" s="227"/>
      <c r="J65" s="227"/>
      <c r="K65" s="227"/>
      <c r="L65" s="227"/>
      <c r="M65" s="227"/>
      <c r="N65" s="172"/>
      <c r="X65" s="217" t="s">
        <v>44</v>
      </c>
      <c r="Y65" s="162">
        <v>15401</v>
      </c>
      <c r="Z65" s="163">
        <v>498217</v>
      </c>
      <c r="AA65" s="163">
        <v>542494</v>
      </c>
      <c r="AB65" s="162">
        <v>15401</v>
      </c>
      <c r="AC65" s="164"/>
    </row>
    <row r="66" spans="1:29" ht="12">
      <c r="A66" s="177">
        <v>52</v>
      </c>
      <c r="B66" s="170">
        <v>95001</v>
      </c>
      <c r="C66" s="170">
        <v>6099905</v>
      </c>
      <c r="D66" s="140" t="s">
        <v>249</v>
      </c>
      <c r="E66" s="138">
        <v>2</v>
      </c>
      <c r="F66" s="174" t="s">
        <v>251</v>
      </c>
      <c r="G66" s="138">
        <f t="shared" si="5"/>
        <v>0</v>
      </c>
      <c r="H66" s="276"/>
      <c r="I66" s="227"/>
      <c r="J66" s="227"/>
      <c r="K66" s="227"/>
      <c r="L66" s="227"/>
      <c r="M66" s="227"/>
      <c r="N66" s="172"/>
      <c r="X66" s="217" t="s">
        <v>44</v>
      </c>
      <c r="Y66" s="162">
        <v>15432</v>
      </c>
      <c r="Z66" s="163">
        <v>542495</v>
      </c>
      <c r="AA66" s="163">
        <v>588879</v>
      </c>
      <c r="AB66" s="162">
        <v>15432</v>
      </c>
      <c r="AC66" s="164"/>
    </row>
    <row r="67" spans="1:29" ht="12">
      <c r="A67" s="177">
        <v>53</v>
      </c>
      <c r="B67" s="180"/>
      <c r="C67" s="180"/>
      <c r="D67" s="140" t="s">
        <v>351</v>
      </c>
      <c r="E67" s="181"/>
      <c r="F67" s="299"/>
      <c r="G67" s="138">
        <f t="shared" si="5"/>
        <v>0</v>
      </c>
      <c r="H67" s="276"/>
      <c r="I67" s="275"/>
      <c r="J67" s="275"/>
      <c r="K67" s="275"/>
      <c r="L67" s="275"/>
      <c r="M67" s="275"/>
      <c r="N67" s="172"/>
      <c r="X67" s="217" t="s">
        <v>44</v>
      </c>
      <c r="Y67" s="162">
        <v>15462</v>
      </c>
      <c r="Z67" s="163">
        <v>588880</v>
      </c>
      <c r="AA67" s="163">
        <v>638679</v>
      </c>
      <c r="AB67" s="162">
        <v>15462</v>
      </c>
      <c r="AC67" s="164"/>
    </row>
    <row r="68" spans="1:29" ht="12.75">
      <c r="A68" s="177">
        <v>54</v>
      </c>
      <c r="B68" s="171"/>
      <c r="C68" s="171"/>
      <c r="D68" s="340" t="s">
        <v>443</v>
      </c>
      <c r="E68" s="140"/>
      <c r="F68" s="297"/>
      <c r="G68" s="138">
        <f>SUM(H68:M68)</f>
        <v>0</v>
      </c>
      <c r="H68" s="275"/>
      <c r="I68" s="275"/>
      <c r="J68" s="275"/>
      <c r="K68" s="275"/>
      <c r="L68" s="275"/>
      <c r="M68" s="275"/>
      <c r="N68" s="154"/>
      <c r="O68" s="220"/>
      <c r="P68" s="220"/>
      <c r="Q68" s="220"/>
      <c r="R68" s="220"/>
      <c r="S68" s="220"/>
      <c r="T68" s="220"/>
      <c r="U68" s="220"/>
      <c r="V68" s="220"/>
      <c r="W68" s="220"/>
      <c r="X68" s="217" t="s">
        <v>44</v>
      </c>
      <c r="Y68" s="162">
        <v>15493</v>
      </c>
      <c r="Z68" s="163">
        <v>638680</v>
      </c>
      <c r="AA68" s="163">
        <v>691401</v>
      </c>
      <c r="AB68" s="162">
        <v>15493</v>
      </c>
      <c r="AC68" s="164"/>
    </row>
    <row r="69" spans="1:29" ht="12">
      <c r="A69" s="208">
        <v>55</v>
      </c>
      <c r="B69" s="351" t="s">
        <v>7</v>
      </c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172"/>
      <c r="X69" s="217" t="s">
        <v>44</v>
      </c>
      <c r="Y69" s="162">
        <v>15523</v>
      </c>
      <c r="Z69" s="163">
        <v>691402</v>
      </c>
      <c r="AA69" s="163">
        <v>749779</v>
      </c>
      <c r="AB69" s="162">
        <v>15523</v>
      </c>
      <c r="AC69" s="164"/>
    </row>
    <row r="70" spans="1:29" ht="12">
      <c r="A70" s="208">
        <v>56</v>
      </c>
      <c r="B70" s="170">
        <v>1</v>
      </c>
      <c r="C70" s="170">
        <v>15000</v>
      </c>
      <c r="D70" s="140" t="s">
        <v>50</v>
      </c>
      <c r="E70" s="274"/>
      <c r="F70" s="274"/>
      <c r="G70" s="138">
        <f aca="true" t="shared" si="6" ref="G70:G81">SUM(H70:M70)</f>
        <v>0</v>
      </c>
      <c r="H70" s="227"/>
      <c r="I70" s="227"/>
      <c r="J70" s="227"/>
      <c r="K70" s="227"/>
      <c r="L70" s="227"/>
      <c r="M70" s="227"/>
      <c r="N70" s="172"/>
      <c r="X70" s="217" t="s">
        <v>44</v>
      </c>
      <c r="Y70" s="162">
        <v>15554</v>
      </c>
      <c r="Z70" s="163">
        <v>749780</v>
      </c>
      <c r="AA70" s="163">
        <v>809016</v>
      </c>
      <c r="AB70" s="162">
        <v>15554</v>
      </c>
      <c r="AC70" s="164"/>
    </row>
    <row r="71" spans="1:29" ht="12">
      <c r="A71" s="208">
        <v>57</v>
      </c>
      <c r="B71" s="170">
        <v>15001</v>
      </c>
      <c r="C71" s="170">
        <v>55000</v>
      </c>
      <c r="D71" s="140" t="s">
        <v>51</v>
      </c>
      <c r="E71" s="274"/>
      <c r="F71" s="274"/>
      <c r="G71" s="138">
        <f t="shared" si="6"/>
        <v>0</v>
      </c>
      <c r="H71" s="227"/>
      <c r="I71" s="227"/>
      <c r="J71" s="227"/>
      <c r="K71" s="227"/>
      <c r="L71" s="227"/>
      <c r="M71" s="227"/>
      <c r="N71" s="172"/>
      <c r="X71" s="217" t="s">
        <v>44</v>
      </c>
      <c r="Y71" s="162">
        <v>15585</v>
      </c>
      <c r="Z71" s="163">
        <v>809017</v>
      </c>
      <c r="AA71" s="163">
        <v>872343</v>
      </c>
      <c r="AB71" s="162">
        <v>15585</v>
      </c>
      <c r="AC71" s="164"/>
    </row>
    <row r="72" spans="1:29" ht="12">
      <c r="A72" s="177">
        <v>58</v>
      </c>
      <c r="B72" s="170">
        <v>55001</v>
      </c>
      <c r="C72" s="170">
        <v>550000</v>
      </c>
      <c r="D72" s="140" t="s">
        <v>57</v>
      </c>
      <c r="E72" s="274"/>
      <c r="F72" s="274"/>
      <c r="G72" s="138">
        <f t="shared" si="6"/>
        <v>0</v>
      </c>
      <c r="H72" s="227"/>
      <c r="I72" s="227"/>
      <c r="J72" s="227"/>
      <c r="K72" s="227"/>
      <c r="L72" s="227"/>
      <c r="M72" s="227"/>
      <c r="N72" s="172"/>
      <c r="X72" s="217" t="s">
        <v>44</v>
      </c>
      <c r="Y72" s="162">
        <v>15615</v>
      </c>
      <c r="Z72" s="163">
        <v>872344</v>
      </c>
      <c r="AA72" s="163">
        <v>940250</v>
      </c>
      <c r="AB72" s="162">
        <v>15615</v>
      </c>
      <c r="AC72" s="164"/>
    </row>
    <row r="73" spans="1:29" ht="12">
      <c r="A73" s="177">
        <v>59</v>
      </c>
      <c r="B73" s="170"/>
      <c r="C73" s="170"/>
      <c r="D73" s="140" t="s">
        <v>52</v>
      </c>
      <c r="E73" s="274"/>
      <c r="F73" s="274"/>
      <c r="G73" s="138">
        <f t="shared" si="6"/>
        <v>0</v>
      </c>
      <c r="H73" s="227"/>
      <c r="I73" s="227"/>
      <c r="J73" s="227"/>
      <c r="K73" s="227"/>
      <c r="L73" s="227"/>
      <c r="M73" s="227"/>
      <c r="N73" s="172"/>
      <c r="X73" s="217" t="s">
        <v>44</v>
      </c>
      <c r="Y73" s="162">
        <v>15646</v>
      </c>
      <c r="Z73" s="163">
        <v>940251</v>
      </c>
      <c r="AA73" s="163">
        <v>1008899</v>
      </c>
      <c r="AB73" s="162">
        <v>15646</v>
      </c>
      <c r="AC73" s="164"/>
    </row>
    <row r="74" spans="1:29" ht="12">
      <c r="A74" s="177">
        <v>60</v>
      </c>
      <c r="B74" s="170">
        <v>550001</v>
      </c>
      <c r="C74" s="170">
        <v>3200000</v>
      </c>
      <c r="D74" s="140" t="s">
        <v>49</v>
      </c>
      <c r="E74" s="274"/>
      <c r="F74" s="274"/>
      <c r="G74" s="138">
        <f t="shared" si="6"/>
        <v>0</v>
      </c>
      <c r="H74" s="227"/>
      <c r="I74" s="227"/>
      <c r="J74" s="227"/>
      <c r="K74" s="227"/>
      <c r="L74" s="227"/>
      <c r="M74" s="227"/>
      <c r="N74" s="172"/>
      <c r="X74" s="217" t="s">
        <v>44</v>
      </c>
      <c r="Y74" s="162">
        <v>15676</v>
      </c>
      <c r="Z74" s="163">
        <v>1008900</v>
      </c>
      <c r="AA74" s="163">
        <v>1090310</v>
      </c>
      <c r="AB74" s="162">
        <v>15676</v>
      </c>
      <c r="AC74" s="164"/>
    </row>
    <row r="75" spans="1:29" ht="12">
      <c r="A75" s="177">
        <v>61</v>
      </c>
      <c r="B75" s="170"/>
      <c r="C75" s="170"/>
      <c r="D75" s="140" t="s">
        <v>53</v>
      </c>
      <c r="E75" s="274"/>
      <c r="F75" s="274"/>
      <c r="G75" s="138">
        <f t="shared" si="6"/>
        <v>0</v>
      </c>
      <c r="H75" s="227"/>
      <c r="I75" s="227"/>
      <c r="J75" s="227"/>
      <c r="K75" s="227"/>
      <c r="L75" s="227"/>
      <c r="M75" s="227"/>
      <c r="N75" s="172"/>
      <c r="X75" s="217" t="s">
        <v>44</v>
      </c>
      <c r="Y75" s="162">
        <v>15707</v>
      </c>
      <c r="Z75" s="163">
        <v>1090311</v>
      </c>
      <c r="AA75" s="163">
        <v>1169091</v>
      </c>
      <c r="AB75" s="162">
        <v>15707</v>
      </c>
      <c r="AC75" s="164"/>
    </row>
    <row r="76" spans="1:29" ht="12">
      <c r="A76" s="177">
        <v>62</v>
      </c>
      <c r="B76" s="170">
        <v>3200001</v>
      </c>
      <c r="C76" s="170">
        <v>3250000</v>
      </c>
      <c r="D76" s="140" t="s">
        <v>54</v>
      </c>
      <c r="E76" s="274"/>
      <c r="F76" s="274"/>
      <c r="G76" s="138">
        <f t="shared" si="6"/>
        <v>0</v>
      </c>
      <c r="H76" s="227"/>
      <c r="I76" s="227"/>
      <c r="J76" s="227"/>
      <c r="K76" s="227"/>
      <c r="L76" s="227"/>
      <c r="M76" s="227"/>
      <c r="N76" s="172"/>
      <c r="X76" s="217" t="s">
        <v>44</v>
      </c>
      <c r="Y76" s="162">
        <v>15738</v>
      </c>
      <c r="Z76" s="163">
        <v>1169092</v>
      </c>
      <c r="AA76" s="163">
        <v>1200000</v>
      </c>
      <c r="AB76" s="162">
        <v>15738</v>
      </c>
      <c r="AC76" s="164"/>
    </row>
    <row r="77" spans="1:29" ht="12">
      <c r="A77" s="177">
        <v>63</v>
      </c>
      <c r="B77" s="170">
        <v>3250001</v>
      </c>
      <c r="C77" s="170">
        <v>3300000</v>
      </c>
      <c r="D77" s="140" t="s">
        <v>55</v>
      </c>
      <c r="E77" s="274"/>
      <c r="F77" s="274"/>
      <c r="G77" s="138">
        <f t="shared" si="6"/>
        <v>0</v>
      </c>
      <c r="H77" s="227"/>
      <c r="I77" s="227"/>
      <c r="J77" s="227"/>
      <c r="K77" s="227"/>
      <c r="L77" s="227"/>
      <c r="M77" s="227"/>
      <c r="N77" s="172"/>
      <c r="X77" s="217" t="s">
        <v>44</v>
      </c>
      <c r="Y77" s="162">
        <v>15738</v>
      </c>
      <c r="Z77" s="163">
        <v>1200001</v>
      </c>
      <c r="AA77" s="163">
        <v>1357474</v>
      </c>
      <c r="AB77" s="162">
        <v>15738</v>
      </c>
      <c r="AC77" s="164"/>
    </row>
    <row r="78" spans="1:29" ht="12">
      <c r="A78" s="177">
        <v>64</v>
      </c>
      <c r="B78" s="170">
        <v>3300001</v>
      </c>
      <c r="C78" s="170">
        <v>3890000</v>
      </c>
      <c r="D78" s="140" t="s">
        <v>56</v>
      </c>
      <c r="E78" s="274"/>
      <c r="F78" s="274"/>
      <c r="G78" s="138">
        <f t="shared" si="6"/>
        <v>0</v>
      </c>
      <c r="H78" s="227"/>
      <c r="I78" s="227"/>
      <c r="J78" s="227"/>
      <c r="K78" s="227"/>
      <c r="L78" s="227"/>
      <c r="M78" s="227"/>
      <c r="N78" s="172"/>
      <c r="X78" s="217" t="s">
        <v>44</v>
      </c>
      <c r="Y78" s="162">
        <v>15738</v>
      </c>
      <c r="Z78" s="163">
        <v>1357475</v>
      </c>
      <c r="AA78" s="163">
        <v>1396255</v>
      </c>
      <c r="AB78" s="162">
        <v>15738</v>
      </c>
      <c r="AC78" s="164"/>
    </row>
    <row r="79" spans="1:29" ht="12">
      <c r="A79" s="177">
        <v>65</v>
      </c>
      <c r="B79" s="170">
        <v>4200001</v>
      </c>
      <c r="C79" s="170">
        <v>6099905</v>
      </c>
      <c r="D79" s="140" t="s">
        <v>48</v>
      </c>
      <c r="E79" s="274"/>
      <c r="F79" s="274"/>
      <c r="G79" s="138">
        <f t="shared" si="6"/>
        <v>0</v>
      </c>
      <c r="H79" s="227"/>
      <c r="I79" s="227"/>
      <c r="J79" s="227"/>
      <c r="K79" s="227"/>
      <c r="L79" s="227"/>
      <c r="M79" s="227"/>
      <c r="N79" s="172"/>
      <c r="X79" s="217" t="s">
        <v>44</v>
      </c>
      <c r="Y79" s="162">
        <v>15766</v>
      </c>
      <c r="Z79" s="163">
        <v>1396256</v>
      </c>
      <c r="AA79" s="163">
        <v>1469177</v>
      </c>
      <c r="AB79" s="162">
        <v>15766</v>
      </c>
      <c r="AC79" s="164"/>
    </row>
    <row r="80" spans="1:29" ht="12">
      <c r="A80" s="177">
        <v>66</v>
      </c>
      <c r="B80" s="180"/>
      <c r="C80" s="180"/>
      <c r="D80" s="140" t="s">
        <v>351</v>
      </c>
      <c r="E80" s="274"/>
      <c r="F80" s="274"/>
      <c r="G80" s="138">
        <f t="shared" si="6"/>
        <v>1</v>
      </c>
      <c r="H80" s="227"/>
      <c r="I80" s="227"/>
      <c r="J80" s="227"/>
      <c r="K80" s="227"/>
      <c r="L80" s="227"/>
      <c r="M80" s="227">
        <v>1</v>
      </c>
      <c r="N80" s="172"/>
      <c r="X80" s="217" t="s">
        <v>44</v>
      </c>
      <c r="Y80" s="162">
        <v>15797</v>
      </c>
      <c r="Z80" s="163">
        <v>1469178</v>
      </c>
      <c r="AA80" s="163">
        <v>1547452</v>
      </c>
      <c r="AB80" s="162">
        <v>15797</v>
      </c>
      <c r="AC80" s="164"/>
    </row>
    <row r="81" spans="1:29" ht="12.75">
      <c r="A81" s="177">
        <v>67</v>
      </c>
      <c r="B81" s="180"/>
      <c r="C81" s="180"/>
      <c r="D81" s="340" t="s">
        <v>443</v>
      </c>
      <c r="E81" s="274"/>
      <c r="F81" s="274"/>
      <c r="G81" s="138">
        <f t="shared" si="6"/>
        <v>0</v>
      </c>
      <c r="H81" s="227"/>
      <c r="I81" s="227"/>
      <c r="J81" s="227"/>
      <c r="K81" s="227"/>
      <c r="L81" s="227"/>
      <c r="M81" s="227"/>
      <c r="N81" s="172"/>
      <c r="X81" s="217" t="s">
        <v>44</v>
      </c>
      <c r="Y81" s="162">
        <v>15827</v>
      </c>
      <c r="Z81" s="163">
        <v>1547453</v>
      </c>
      <c r="AA81" s="163">
        <v>1629565</v>
      </c>
      <c r="AB81" s="162">
        <v>15827</v>
      </c>
      <c r="AC81" s="164"/>
    </row>
    <row r="82" spans="1:29" ht="12">
      <c r="A82" s="177">
        <v>68</v>
      </c>
      <c r="B82" s="350" t="s">
        <v>8</v>
      </c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2"/>
      <c r="N82" s="172"/>
      <c r="X82" s="217" t="s">
        <v>44</v>
      </c>
      <c r="Y82" s="162">
        <v>15858</v>
      </c>
      <c r="Z82" s="163">
        <v>1629566</v>
      </c>
      <c r="AA82" s="163">
        <v>1710012</v>
      </c>
      <c r="AB82" s="162">
        <v>15858</v>
      </c>
      <c r="AC82" s="164"/>
    </row>
    <row r="83" spans="1:29" ht="12">
      <c r="A83" s="177">
        <v>69</v>
      </c>
      <c r="B83" s="170">
        <v>1</v>
      </c>
      <c r="C83" s="170">
        <v>425000</v>
      </c>
      <c r="D83" s="140" t="s">
        <v>226</v>
      </c>
      <c r="E83" s="274"/>
      <c r="F83" s="227"/>
      <c r="G83" s="138">
        <f>SUM(H83:M83)</f>
        <v>0</v>
      </c>
      <c r="H83" s="227"/>
      <c r="I83" s="227"/>
      <c r="J83" s="227"/>
      <c r="K83" s="227"/>
      <c r="L83" s="227"/>
      <c r="M83" s="227"/>
      <c r="N83" s="172"/>
      <c r="X83" s="217" t="s">
        <v>44</v>
      </c>
      <c r="Y83" s="162">
        <v>15888</v>
      </c>
      <c r="Z83" s="163">
        <v>1710013</v>
      </c>
      <c r="AA83" s="163">
        <v>1786469</v>
      </c>
      <c r="AB83" s="162">
        <v>15888</v>
      </c>
      <c r="AC83" s="164"/>
    </row>
    <row r="84" spans="1:29" ht="12">
      <c r="A84" s="177">
        <v>70</v>
      </c>
      <c r="B84" s="170">
        <v>425001</v>
      </c>
      <c r="C84" s="170">
        <v>6099905</v>
      </c>
      <c r="D84" s="140" t="s">
        <v>227</v>
      </c>
      <c r="E84" s="274"/>
      <c r="F84" s="227"/>
      <c r="G84" s="138">
        <f>SUM(H84:M84)</f>
        <v>1</v>
      </c>
      <c r="H84" s="227"/>
      <c r="I84" s="227"/>
      <c r="J84" s="227"/>
      <c r="K84" s="227"/>
      <c r="L84" s="227"/>
      <c r="M84" s="227">
        <v>1</v>
      </c>
      <c r="N84" s="172"/>
      <c r="X84" s="217" t="s">
        <v>44</v>
      </c>
      <c r="Y84" s="162">
        <v>15919</v>
      </c>
      <c r="Z84" s="163">
        <v>1786470</v>
      </c>
      <c r="AA84" s="163">
        <v>1877654</v>
      </c>
      <c r="AB84" s="162">
        <v>15919</v>
      </c>
      <c r="AC84" s="164"/>
    </row>
    <row r="85" spans="1:29" ht="12">
      <c r="A85" s="177">
        <v>71</v>
      </c>
      <c r="B85" s="171"/>
      <c r="C85" s="171"/>
      <c r="D85" s="140" t="s">
        <v>351</v>
      </c>
      <c r="E85" s="274"/>
      <c r="F85" s="227"/>
      <c r="G85" s="138">
        <f>SUM(H85:M85)</f>
        <v>1</v>
      </c>
      <c r="H85" s="227"/>
      <c r="I85" s="227"/>
      <c r="J85" s="227"/>
      <c r="K85" s="227"/>
      <c r="L85" s="227"/>
      <c r="M85" s="227">
        <v>1</v>
      </c>
      <c r="N85" s="172"/>
      <c r="X85" s="217" t="s">
        <v>44</v>
      </c>
      <c r="Y85" s="162">
        <v>15950</v>
      </c>
      <c r="Z85" s="163">
        <v>1877655</v>
      </c>
      <c r="AA85" s="163">
        <v>1978407</v>
      </c>
      <c r="AB85" s="162">
        <v>15950</v>
      </c>
      <c r="AC85" s="164"/>
    </row>
    <row r="86" spans="1:29" ht="12.75">
      <c r="A86" s="177">
        <v>72</v>
      </c>
      <c r="B86" s="139"/>
      <c r="C86" s="139"/>
      <c r="D86" s="340" t="s">
        <v>443</v>
      </c>
      <c r="E86" s="274"/>
      <c r="F86" s="227"/>
      <c r="G86" s="138">
        <f>SUM(H86:M86)</f>
        <v>0</v>
      </c>
      <c r="H86" s="227"/>
      <c r="I86" s="227"/>
      <c r="J86" s="227"/>
      <c r="K86" s="227"/>
      <c r="L86" s="227"/>
      <c r="M86" s="227"/>
      <c r="N86" s="172"/>
      <c r="X86" s="217" t="s">
        <v>44</v>
      </c>
      <c r="Y86" s="162">
        <v>15980</v>
      </c>
      <c r="Z86" s="163">
        <v>1978408</v>
      </c>
      <c r="AA86" s="163">
        <v>2092825</v>
      </c>
      <c r="AB86" s="162">
        <v>15980</v>
      </c>
      <c r="AC86" s="164"/>
    </row>
    <row r="87" spans="1:29" ht="12">
      <c r="A87" s="177">
        <v>73</v>
      </c>
      <c r="B87" s="139"/>
      <c r="C87" s="139"/>
      <c r="D87" s="139"/>
      <c r="E87" s="274"/>
      <c r="F87" s="227"/>
      <c r="G87" s="138">
        <f>SUM(H87:M87)</f>
        <v>0</v>
      </c>
      <c r="H87" s="227"/>
      <c r="I87" s="227"/>
      <c r="J87" s="227"/>
      <c r="K87" s="227"/>
      <c r="L87" s="227"/>
      <c r="M87" s="227"/>
      <c r="N87" s="172"/>
      <c r="X87" s="217" t="s">
        <v>44</v>
      </c>
      <c r="Y87" s="162">
        <v>16011</v>
      </c>
      <c r="Z87" s="163">
        <v>2092826</v>
      </c>
      <c r="AA87" s="163">
        <v>2204430</v>
      </c>
      <c r="AB87" s="162">
        <v>16011</v>
      </c>
      <c r="AC87" s="164"/>
    </row>
    <row r="88" spans="1:29" ht="12">
      <c r="A88" s="208">
        <v>74</v>
      </c>
      <c r="B88" s="350" t="s">
        <v>124</v>
      </c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2"/>
      <c r="N88" s="172"/>
      <c r="X88" s="217" t="s">
        <v>44</v>
      </c>
      <c r="Y88" s="162">
        <v>16041</v>
      </c>
      <c r="Z88" s="163">
        <v>2204431</v>
      </c>
      <c r="AA88" s="163">
        <v>2305849</v>
      </c>
      <c r="AB88" s="162">
        <v>16041</v>
      </c>
      <c r="AC88" s="164"/>
    </row>
    <row r="89" spans="1:29" ht="12">
      <c r="A89" s="208">
        <v>75</v>
      </c>
      <c r="B89" s="170">
        <v>1</v>
      </c>
      <c r="C89" s="170">
        <v>200</v>
      </c>
      <c r="D89" s="140" t="s">
        <v>111</v>
      </c>
      <c r="E89" s="138" t="s">
        <v>279</v>
      </c>
      <c r="F89" s="185" t="s">
        <v>280</v>
      </c>
      <c r="G89" s="138">
        <f>SUM(H89:M89)</f>
        <v>0</v>
      </c>
      <c r="H89" s="227"/>
      <c r="I89" s="275"/>
      <c r="J89" s="275"/>
      <c r="K89" s="275"/>
      <c r="L89" s="275"/>
      <c r="M89" s="275"/>
      <c r="N89" s="172"/>
      <c r="X89" s="217" t="s">
        <v>44</v>
      </c>
      <c r="Y89" s="162">
        <v>16042</v>
      </c>
      <c r="Z89" s="163">
        <v>2305850</v>
      </c>
      <c r="AA89" s="163">
        <v>2410000</v>
      </c>
      <c r="AB89" s="162">
        <v>16042</v>
      </c>
      <c r="AC89" s="164"/>
    </row>
    <row r="90" spans="1:29" ht="12">
      <c r="A90" s="208">
        <v>76</v>
      </c>
      <c r="B90" s="170">
        <v>201</v>
      </c>
      <c r="C90" s="170">
        <v>5000</v>
      </c>
      <c r="D90" s="140" t="s">
        <v>112</v>
      </c>
      <c r="E90" s="138" t="s">
        <v>279</v>
      </c>
      <c r="F90" s="185" t="s">
        <v>280</v>
      </c>
      <c r="G90" s="138">
        <f>SUM(H90:M90)</f>
        <v>0</v>
      </c>
      <c r="H90" s="227"/>
      <c r="I90" s="275"/>
      <c r="J90" s="275"/>
      <c r="K90" s="275"/>
      <c r="L90" s="275"/>
      <c r="M90" s="275"/>
      <c r="N90" s="172"/>
      <c r="X90" s="217" t="s">
        <v>44</v>
      </c>
      <c r="Y90" s="162">
        <v>16043</v>
      </c>
      <c r="Z90" s="163">
        <v>2410001</v>
      </c>
      <c r="AA90" s="163">
        <v>2420191</v>
      </c>
      <c r="AB90" s="162">
        <v>16043</v>
      </c>
      <c r="AC90" s="164"/>
    </row>
    <row r="91" spans="1:29" ht="12">
      <c r="A91" s="177">
        <v>77</v>
      </c>
      <c r="B91" s="170">
        <v>5001</v>
      </c>
      <c r="C91" s="170">
        <v>24000</v>
      </c>
      <c r="D91" s="140" t="s">
        <v>112</v>
      </c>
      <c r="E91" s="138" t="s">
        <v>279</v>
      </c>
      <c r="F91" s="185" t="s">
        <v>281</v>
      </c>
      <c r="G91" s="138">
        <f>SUM(H91:M91)</f>
        <v>0</v>
      </c>
      <c r="H91" s="227"/>
      <c r="I91" s="275"/>
      <c r="J91" s="275"/>
      <c r="K91" s="275"/>
      <c r="L91" s="275"/>
      <c r="M91" s="275"/>
      <c r="N91" s="154"/>
      <c r="O91" s="220"/>
      <c r="P91" s="220"/>
      <c r="Q91" s="220"/>
      <c r="R91" s="220"/>
      <c r="S91" s="220"/>
      <c r="T91" s="220"/>
      <c r="U91" s="220"/>
      <c r="V91" s="220"/>
      <c r="W91" s="220"/>
      <c r="X91" s="217" t="s">
        <v>44</v>
      </c>
      <c r="Y91" s="162">
        <v>16072</v>
      </c>
      <c r="Z91" s="163">
        <v>2420192</v>
      </c>
      <c r="AA91" s="163">
        <v>2543412</v>
      </c>
      <c r="AB91" s="162">
        <v>16072</v>
      </c>
      <c r="AC91" s="164"/>
    </row>
    <row r="92" spans="1:29" ht="12">
      <c r="A92" s="177">
        <v>78</v>
      </c>
      <c r="B92" s="183">
        <v>24001</v>
      </c>
      <c r="C92" s="183">
        <v>34000</v>
      </c>
      <c r="D92" s="176" t="s">
        <v>435</v>
      </c>
      <c r="E92" s="143" t="s">
        <v>282</v>
      </c>
      <c r="F92" s="310"/>
      <c r="G92" s="143">
        <f>SUM(H92:M92)</f>
        <v>0</v>
      </c>
      <c r="H92" s="279"/>
      <c r="I92" s="277"/>
      <c r="J92" s="277"/>
      <c r="K92" s="278"/>
      <c r="L92" s="278"/>
      <c r="M92" s="275"/>
      <c r="N92" s="172"/>
      <c r="X92" s="217" t="s">
        <v>44</v>
      </c>
      <c r="Y92" s="162">
        <v>16103</v>
      </c>
      <c r="Z92" s="163">
        <v>2543413</v>
      </c>
      <c r="AA92" s="163">
        <v>2634316</v>
      </c>
      <c r="AB92" s="162">
        <v>16103</v>
      </c>
      <c r="AC92" s="164"/>
    </row>
    <row r="93" spans="1:29" ht="12">
      <c r="A93" s="177">
        <v>79</v>
      </c>
      <c r="B93" s="170">
        <v>34001</v>
      </c>
      <c r="C93" s="170">
        <v>38000</v>
      </c>
      <c r="D93" s="140" t="s">
        <v>113</v>
      </c>
      <c r="E93" s="138" t="s">
        <v>282</v>
      </c>
      <c r="F93" s="311"/>
      <c r="G93" s="138">
        <f aca="true" t="shared" si="7" ref="G93:G103">SUM(H93:M93)</f>
        <v>0</v>
      </c>
      <c r="H93" s="276"/>
      <c r="I93" s="275"/>
      <c r="J93" s="275"/>
      <c r="K93" s="275"/>
      <c r="L93" s="275"/>
      <c r="M93" s="275"/>
      <c r="N93" s="172"/>
      <c r="X93" s="217" t="s">
        <v>44</v>
      </c>
      <c r="Y93" s="162">
        <v>16132</v>
      </c>
      <c r="Z93" s="163">
        <v>2634317</v>
      </c>
      <c r="AA93" s="163">
        <v>2723004</v>
      </c>
      <c r="AB93" s="162">
        <v>16132</v>
      </c>
      <c r="AC93" s="164"/>
    </row>
    <row r="94" spans="1:29" ht="12">
      <c r="A94" s="177">
        <v>80</v>
      </c>
      <c r="B94" s="170">
        <v>38001</v>
      </c>
      <c r="C94" s="170">
        <v>175000</v>
      </c>
      <c r="D94" s="140" t="s">
        <v>114</v>
      </c>
      <c r="E94" s="138" t="s">
        <v>282</v>
      </c>
      <c r="F94" s="311"/>
      <c r="G94" s="138">
        <f t="shared" si="7"/>
        <v>0</v>
      </c>
      <c r="H94" s="276"/>
      <c r="I94" s="275"/>
      <c r="J94" s="275"/>
      <c r="K94" s="275"/>
      <c r="L94" s="275"/>
      <c r="M94" s="275"/>
      <c r="N94" s="172"/>
      <c r="X94" s="217" t="s">
        <v>44</v>
      </c>
      <c r="Y94" s="162">
        <v>16163</v>
      </c>
      <c r="Z94" s="163">
        <v>2723005</v>
      </c>
      <c r="AA94" s="163">
        <v>2810312</v>
      </c>
      <c r="AB94" s="162">
        <v>16163</v>
      </c>
      <c r="AC94" s="164"/>
    </row>
    <row r="95" spans="1:29" ht="12">
      <c r="A95" s="177">
        <v>81</v>
      </c>
      <c r="B95" s="170">
        <v>175001</v>
      </c>
      <c r="C95" s="170">
        <v>219000</v>
      </c>
      <c r="D95" s="140" t="s">
        <v>123</v>
      </c>
      <c r="E95" s="138" t="s">
        <v>282</v>
      </c>
      <c r="F95" s="311"/>
      <c r="G95" s="138">
        <f t="shared" si="7"/>
        <v>0</v>
      </c>
      <c r="H95" s="276"/>
      <c r="I95" s="275"/>
      <c r="J95" s="275"/>
      <c r="K95" s="275"/>
      <c r="L95" s="275"/>
      <c r="M95" s="275"/>
      <c r="N95" s="172"/>
      <c r="X95" s="217" t="s">
        <v>44</v>
      </c>
      <c r="Y95" s="162">
        <v>16193</v>
      </c>
      <c r="Z95" s="163">
        <v>2810313</v>
      </c>
      <c r="AA95" s="163">
        <v>2900312</v>
      </c>
      <c r="AB95" s="162">
        <v>16193</v>
      </c>
      <c r="AC95" s="164"/>
    </row>
    <row r="96" spans="1:29" ht="12">
      <c r="A96" s="177">
        <v>82</v>
      </c>
      <c r="B96" s="170">
        <v>219001</v>
      </c>
      <c r="C96" s="170">
        <v>940000</v>
      </c>
      <c r="D96" s="140" t="s">
        <v>118</v>
      </c>
      <c r="E96" s="138" t="s">
        <v>282</v>
      </c>
      <c r="F96" s="311"/>
      <c r="G96" s="138">
        <f t="shared" si="7"/>
        <v>0</v>
      </c>
      <c r="H96" s="276"/>
      <c r="I96" s="275"/>
      <c r="J96" s="275"/>
      <c r="K96" s="275"/>
      <c r="L96" s="275"/>
      <c r="M96" s="275"/>
      <c r="N96" s="172"/>
      <c r="X96" s="217" t="s">
        <v>44</v>
      </c>
      <c r="Y96" s="162">
        <v>16224</v>
      </c>
      <c r="Z96" s="163">
        <v>2900313</v>
      </c>
      <c r="AA96" s="163">
        <v>2981126</v>
      </c>
      <c r="AB96" s="162">
        <v>16224</v>
      </c>
      <c r="AC96" s="164"/>
    </row>
    <row r="97" spans="1:29" ht="12">
      <c r="A97" s="177">
        <v>83</v>
      </c>
      <c r="B97" s="170">
        <v>940001</v>
      </c>
      <c r="C97" s="170">
        <v>2250000</v>
      </c>
      <c r="D97" s="140" t="s">
        <v>119</v>
      </c>
      <c r="E97" s="138" t="s">
        <v>282</v>
      </c>
      <c r="F97" s="311"/>
      <c r="G97" s="138">
        <f t="shared" si="7"/>
        <v>0</v>
      </c>
      <c r="H97" s="276"/>
      <c r="I97" s="275"/>
      <c r="J97" s="275"/>
      <c r="K97" s="275"/>
      <c r="L97" s="275"/>
      <c r="M97" s="275"/>
      <c r="N97" s="172"/>
      <c r="X97" s="217" t="s">
        <v>44</v>
      </c>
      <c r="Y97" s="162">
        <v>16254</v>
      </c>
      <c r="Z97" s="163">
        <v>2981127</v>
      </c>
      <c r="AA97" s="163">
        <v>3051952</v>
      </c>
      <c r="AB97" s="162">
        <v>16254</v>
      </c>
      <c r="AC97" s="164"/>
    </row>
    <row r="98" spans="1:29" ht="12">
      <c r="A98" s="177">
        <v>84</v>
      </c>
      <c r="B98" s="170">
        <v>2250001</v>
      </c>
      <c r="C98" s="170">
        <v>3450000</v>
      </c>
      <c r="D98" s="140" t="s">
        <v>120</v>
      </c>
      <c r="E98" s="138" t="s">
        <v>282</v>
      </c>
      <c r="F98" s="311"/>
      <c r="G98" s="138">
        <f t="shared" si="7"/>
        <v>0</v>
      </c>
      <c r="H98" s="276"/>
      <c r="I98" s="275"/>
      <c r="J98" s="275"/>
      <c r="K98" s="275"/>
      <c r="L98" s="275"/>
      <c r="M98" s="275"/>
      <c r="N98" s="172"/>
      <c r="X98" s="217" t="s">
        <v>44</v>
      </c>
      <c r="Y98" s="162">
        <v>16285</v>
      </c>
      <c r="Z98" s="163">
        <v>3051953</v>
      </c>
      <c r="AA98" s="163">
        <v>3114434</v>
      </c>
      <c r="AB98" s="162">
        <v>16285</v>
      </c>
      <c r="AC98" s="164"/>
    </row>
    <row r="99" spans="1:29" ht="12">
      <c r="A99" s="177">
        <v>85</v>
      </c>
      <c r="B99" s="170">
        <v>3450001</v>
      </c>
      <c r="C99" s="170">
        <v>3850000</v>
      </c>
      <c r="D99" s="140" t="s">
        <v>120</v>
      </c>
      <c r="E99" s="138" t="s">
        <v>282</v>
      </c>
      <c r="F99" s="311"/>
      <c r="G99" s="138">
        <f t="shared" si="7"/>
        <v>0</v>
      </c>
      <c r="H99" s="276"/>
      <c r="I99" s="275"/>
      <c r="J99" s="275"/>
      <c r="K99" s="275"/>
      <c r="L99" s="275"/>
      <c r="M99" s="275"/>
      <c r="N99" s="172"/>
      <c r="X99" s="217" t="s">
        <v>44</v>
      </c>
      <c r="Y99" s="162">
        <v>16316</v>
      </c>
      <c r="Z99" s="163">
        <v>3114435</v>
      </c>
      <c r="AA99" s="163">
        <v>3180532</v>
      </c>
      <c r="AB99" s="162">
        <v>16316</v>
      </c>
      <c r="AC99" s="164"/>
    </row>
    <row r="100" spans="1:29" ht="12">
      <c r="A100" s="177">
        <v>86</v>
      </c>
      <c r="B100" s="170">
        <v>3850001</v>
      </c>
      <c r="C100" s="170">
        <v>6099905</v>
      </c>
      <c r="D100" s="140" t="s">
        <v>121</v>
      </c>
      <c r="E100" s="138" t="s">
        <v>283</v>
      </c>
      <c r="F100" s="311"/>
      <c r="G100" s="138">
        <f t="shared" si="7"/>
        <v>0</v>
      </c>
      <c r="H100" s="276"/>
      <c r="I100" s="275"/>
      <c r="J100" s="275"/>
      <c r="K100" s="275"/>
      <c r="L100" s="275"/>
      <c r="M100" s="275"/>
      <c r="N100" s="172"/>
      <c r="X100" s="217" t="s">
        <v>44</v>
      </c>
      <c r="Y100" s="162">
        <v>16346</v>
      </c>
      <c r="Z100" s="163">
        <v>3180533</v>
      </c>
      <c r="AA100" s="163">
        <v>3241586</v>
      </c>
      <c r="AB100" s="162">
        <v>16346</v>
      </c>
      <c r="AC100" s="164"/>
    </row>
    <row r="101" spans="1:29" ht="12">
      <c r="A101" s="177">
        <v>87</v>
      </c>
      <c r="B101" s="170"/>
      <c r="C101" s="170"/>
      <c r="D101" s="140" t="s">
        <v>122</v>
      </c>
      <c r="E101" s="138" t="s">
        <v>283</v>
      </c>
      <c r="F101" s="311"/>
      <c r="G101" s="138">
        <f t="shared" si="7"/>
        <v>0</v>
      </c>
      <c r="H101" s="276"/>
      <c r="I101" s="275"/>
      <c r="J101" s="275"/>
      <c r="K101" s="275"/>
      <c r="L101" s="275"/>
      <c r="M101" s="275"/>
      <c r="N101" s="172"/>
      <c r="X101" s="217" t="s">
        <v>44</v>
      </c>
      <c r="Y101" s="162">
        <v>16377</v>
      </c>
      <c r="Z101" s="163">
        <v>3241587</v>
      </c>
      <c r="AA101" s="163">
        <v>3302641</v>
      </c>
      <c r="AB101" s="162">
        <v>16377</v>
      </c>
      <c r="AC101" s="164"/>
    </row>
    <row r="102" spans="1:29" ht="12">
      <c r="A102" s="177">
        <v>88</v>
      </c>
      <c r="B102" s="170"/>
      <c r="C102" s="170"/>
      <c r="D102" s="140" t="s">
        <v>115</v>
      </c>
      <c r="E102" s="138" t="s">
        <v>283</v>
      </c>
      <c r="F102" s="311"/>
      <c r="G102" s="138">
        <f t="shared" si="7"/>
        <v>0</v>
      </c>
      <c r="H102" s="276"/>
      <c r="I102" s="275"/>
      <c r="J102" s="275"/>
      <c r="K102" s="275"/>
      <c r="L102" s="275"/>
      <c r="M102" s="275"/>
      <c r="N102" s="172"/>
      <c r="X102" s="217" t="s">
        <v>44</v>
      </c>
      <c r="Y102" s="162">
        <v>16407</v>
      </c>
      <c r="Z102" s="163">
        <v>3302642</v>
      </c>
      <c r="AA102" s="163">
        <v>3359159</v>
      </c>
      <c r="AB102" s="162">
        <v>16407</v>
      </c>
      <c r="AC102" s="164"/>
    </row>
    <row r="103" spans="1:29" ht="12">
      <c r="A103" s="177">
        <v>89</v>
      </c>
      <c r="B103" s="170">
        <v>4200000</v>
      </c>
      <c r="C103" s="170">
        <v>6099905</v>
      </c>
      <c r="D103" s="140" t="s">
        <v>116</v>
      </c>
      <c r="E103" s="138" t="s">
        <v>283</v>
      </c>
      <c r="F103" s="311"/>
      <c r="G103" s="138">
        <f t="shared" si="7"/>
        <v>0</v>
      </c>
      <c r="H103" s="276"/>
      <c r="I103" s="275"/>
      <c r="J103" s="275"/>
      <c r="K103" s="275"/>
      <c r="L103" s="275"/>
      <c r="M103" s="275"/>
      <c r="N103" s="172"/>
      <c r="X103" s="217" t="s">
        <v>44</v>
      </c>
      <c r="Y103" s="162">
        <v>16438</v>
      </c>
      <c r="Z103" s="163">
        <v>3359160</v>
      </c>
      <c r="AA103" s="163">
        <v>3450503</v>
      </c>
      <c r="AB103" s="162">
        <v>16438</v>
      </c>
      <c r="AC103" s="164"/>
    </row>
    <row r="104" spans="1:29" ht="12">
      <c r="A104" s="177">
        <v>90</v>
      </c>
      <c r="B104" s="186"/>
      <c r="C104" s="186"/>
      <c r="D104" s="140" t="s">
        <v>117</v>
      </c>
      <c r="E104" s="138" t="s">
        <v>283</v>
      </c>
      <c r="F104" s="311"/>
      <c r="G104" s="138">
        <f>SUM(H104:M104)</f>
        <v>0</v>
      </c>
      <c r="H104" s="276"/>
      <c r="I104" s="275"/>
      <c r="J104" s="275"/>
      <c r="K104" s="275"/>
      <c r="L104" s="275"/>
      <c r="M104" s="275"/>
      <c r="N104" s="154"/>
      <c r="O104" s="220"/>
      <c r="P104" s="220"/>
      <c r="Q104" s="220"/>
      <c r="R104" s="220"/>
      <c r="S104" s="220"/>
      <c r="T104" s="220"/>
      <c r="U104" s="220"/>
      <c r="V104" s="220"/>
      <c r="W104" s="220"/>
      <c r="X104" s="217" t="s">
        <v>44</v>
      </c>
      <c r="Y104" s="162">
        <v>16469</v>
      </c>
      <c r="Z104" s="163">
        <v>3450504</v>
      </c>
      <c r="AA104" s="163">
        <v>3531489</v>
      </c>
      <c r="AB104" s="162">
        <v>16469</v>
      </c>
      <c r="AC104" s="164"/>
    </row>
    <row r="105" spans="1:29" ht="12">
      <c r="A105" s="177">
        <v>91</v>
      </c>
      <c r="B105" s="187"/>
      <c r="C105" s="187"/>
      <c r="D105" s="176" t="s">
        <v>351</v>
      </c>
      <c r="E105" s="188"/>
      <c r="F105" s="188"/>
      <c r="G105" s="143">
        <f>SUM(H105:M105)</f>
        <v>0</v>
      </c>
      <c r="H105" s="279"/>
      <c r="I105" s="277"/>
      <c r="J105" s="277"/>
      <c r="K105" s="278"/>
      <c r="L105" s="278"/>
      <c r="M105" s="275"/>
      <c r="N105" s="172"/>
      <c r="X105" s="217" t="s">
        <v>44</v>
      </c>
      <c r="Y105" s="162">
        <v>16497</v>
      </c>
      <c r="Z105" s="163">
        <v>3531490</v>
      </c>
      <c r="AA105" s="163">
        <v>3672442</v>
      </c>
      <c r="AB105" s="162">
        <v>16497</v>
      </c>
      <c r="AC105" s="164"/>
    </row>
    <row r="106" spans="1:29" ht="12.75">
      <c r="A106" s="177">
        <v>92</v>
      </c>
      <c r="B106" s="171"/>
      <c r="C106" s="171"/>
      <c r="D106" s="340" t="s">
        <v>443</v>
      </c>
      <c r="E106" s="140"/>
      <c r="F106" s="189"/>
      <c r="G106" s="138">
        <f>SUM(H106:M106)</f>
        <v>0</v>
      </c>
      <c r="H106" s="275"/>
      <c r="I106" s="275"/>
      <c r="J106" s="275"/>
      <c r="K106" s="275"/>
      <c r="L106" s="275"/>
      <c r="M106" s="275"/>
      <c r="N106" s="172"/>
      <c r="X106" s="217" t="s">
        <v>44</v>
      </c>
      <c r="Y106" s="162">
        <v>16528</v>
      </c>
      <c r="Z106" s="163">
        <v>3672443</v>
      </c>
      <c r="AA106" s="163">
        <v>3717867</v>
      </c>
      <c r="AB106" s="162">
        <v>16528</v>
      </c>
      <c r="AC106" s="164"/>
    </row>
    <row r="107" spans="1:29" ht="12">
      <c r="A107" s="177">
        <v>93</v>
      </c>
      <c r="B107" s="350" t="s">
        <v>203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2"/>
      <c r="N107" s="172"/>
      <c r="X107" s="217" t="s">
        <v>44</v>
      </c>
      <c r="Y107" s="162">
        <v>16558</v>
      </c>
      <c r="Z107" s="163">
        <v>3717868</v>
      </c>
      <c r="AA107" s="163">
        <v>3797768</v>
      </c>
      <c r="AB107" s="162">
        <v>16558</v>
      </c>
      <c r="AC107" s="164"/>
    </row>
    <row r="108" spans="1:29" ht="12">
      <c r="A108" s="177">
        <v>94</v>
      </c>
      <c r="B108" s="170">
        <v>1</v>
      </c>
      <c r="C108" s="170">
        <v>70000</v>
      </c>
      <c r="D108" s="140" t="s">
        <v>202</v>
      </c>
      <c r="E108" s="138" t="s">
        <v>284</v>
      </c>
      <c r="F108" s="312"/>
      <c r="G108" s="138">
        <f aca="true" t="shared" si="8" ref="G108:G113">SUM(H108:M108)</f>
        <v>0</v>
      </c>
      <c r="H108" s="227"/>
      <c r="I108" s="275"/>
      <c r="J108" s="275"/>
      <c r="K108" s="275"/>
      <c r="L108" s="275"/>
      <c r="M108" s="275"/>
      <c r="N108" s="172"/>
      <c r="X108" s="217" t="s">
        <v>44</v>
      </c>
      <c r="Y108" s="162">
        <v>16589</v>
      </c>
      <c r="Z108" s="163">
        <v>3797769</v>
      </c>
      <c r="AA108" s="163">
        <v>3875601</v>
      </c>
      <c r="AB108" s="162">
        <v>16589</v>
      </c>
      <c r="AC108" s="164"/>
    </row>
    <row r="109" spans="1:29" ht="12">
      <c r="A109" s="177">
        <v>95</v>
      </c>
      <c r="B109" s="170">
        <v>70001</v>
      </c>
      <c r="C109" s="170">
        <v>79000</v>
      </c>
      <c r="D109" s="140" t="s">
        <v>202</v>
      </c>
      <c r="E109" s="138" t="s">
        <v>285</v>
      </c>
      <c r="F109" s="312"/>
      <c r="G109" s="138">
        <f t="shared" si="8"/>
        <v>0</v>
      </c>
      <c r="H109" s="227"/>
      <c r="I109" s="275"/>
      <c r="J109" s="275"/>
      <c r="K109" s="275"/>
      <c r="L109" s="275"/>
      <c r="M109" s="275"/>
      <c r="N109" s="154"/>
      <c r="O109" s="220"/>
      <c r="P109" s="220"/>
      <c r="Q109" s="220"/>
      <c r="R109" s="220"/>
      <c r="S109" s="220"/>
      <c r="T109" s="220"/>
      <c r="U109" s="220"/>
      <c r="V109" s="220"/>
      <c r="W109" s="220"/>
      <c r="X109" s="217" t="s">
        <v>44</v>
      </c>
      <c r="Y109" s="162">
        <v>16619</v>
      </c>
      <c r="Z109" s="163">
        <v>3875602</v>
      </c>
      <c r="AA109" s="163">
        <v>3875603</v>
      </c>
      <c r="AB109" s="162">
        <v>16619</v>
      </c>
      <c r="AC109" s="164"/>
    </row>
    <row r="110" spans="1:29" ht="12">
      <c r="A110" s="177">
        <v>96</v>
      </c>
      <c r="B110" s="183">
        <v>79001</v>
      </c>
      <c r="C110" s="183">
        <v>190000</v>
      </c>
      <c r="D110" s="176" t="s">
        <v>286</v>
      </c>
      <c r="E110" s="143" t="s">
        <v>285</v>
      </c>
      <c r="F110" s="313"/>
      <c r="G110" s="143">
        <f t="shared" si="8"/>
        <v>0</v>
      </c>
      <c r="H110" s="280"/>
      <c r="I110" s="277"/>
      <c r="J110" s="277"/>
      <c r="K110" s="278"/>
      <c r="L110" s="278"/>
      <c r="M110" s="275"/>
      <c r="N110" s="172"/>
      <c r="X110" s="217" t="s">
        <v>44</v>
      </c>
      <c r="Y110" s="162">
        <v>16650</v>
      </c>
      <c r="Z110" s="163">
        <v>3875604</v>
      </c>
      <c r="AA110" s="163">
        <v>3875605</v>
      </c>
      <c r="AB110" s="162">
        <v>16650</v>
      </c>
      <c r="AC110" s="164"/>
    </row>
    <row r="111" spans="1:29" ht="12">
      <c r="A111" s="177">
        <v>97</v>
      </c>
      <c r="B111" s="170">
        <v>190001</v>
      </c>
      <c r="C111" s="170">
        <v>2500000</v>
      </c>
      <c r="D111" s="140" t="s">
        <v>286</v>
      </c>
      <c r="E111" s="138" t="s">
        <v>287</v>
      </c>
      <c r="F111" s="312"/>
      <c r="G111" s="138">
        <f t="shared" si="8"/>
        <v>0</v>
      </c>
      <c r="H111" s="227"/>
      <c r="I111" s="275"/>
      <c r="J111" s="275"/>
      <c r="K111" s="275"/>
      <c r="L111" s="275"/>
      <c r="M111" s="275"/>
      <c r="N111" s="172"/>
      <c r="X111" s="217" t="s">
        <v>44</v>
      </c>
      <c r="Y111" s="162">
        <v>16681</v>
      </c>
      <c r="Z111" s="163">
        <v>3875606</v>
      </c>
      <c r="AA111" s="163">
        <v>3875607</v>
      </c>
      <c r="AB111" s="162">
        <v>16681</v>
      </c>
      <c r="AC111" s="164"/>
    </row>
    <row r="112" spans="1:29" ht="12">
      <c r="A112" s="177">
        <v>98</v>
      </c>
      <c r="B112" s="170">
        <v>2500001</v>
      </c>
      <c r="C112" s="170">
        <v>6099905</v>
      </c>
      <c r="D112" s="140" t="s">
        <v>286</v>
      </c>
      <c r="E112" s="138" t="s">
        <v>288</v>
      </c>
      <c r="F112" s="312"/>
      <c r="G112" s="138">
        <f t="shared" si="8"/>
        <v>0</v>
      </c>
      <c r="H112" s="227"/>
      <c r="I112" s="275"/>
      <c r="J112" s="275"/>
      <c r="K112" s="275"/>
      <c r="L112" s="275"/>
      <c r="M112" s="275"/>
      <c r="N112" s="172"/>
      <c r="X112" s="217" t="s">
        <v>44</v>
      </c>
      <c r="Y112" s="162">
        <v>16711</v>
      </c>
      <c r="Z112" s="163">
        <v>3875608</v>
      </c>
      <c r="AA112" s="163">
        <v>3888081</v>
      </c>
      <c r="AB112" s="162">
        <v>16711</v>
      </c>
      <c r="AC112" s="164"/>
    </row>
    <row r="113" spans="1:30" ht="12">
      <c r="A113" s="177">
        <v>99</v>
      </c>
      <c r="B113" s="191"/>
      <c r="C113" s="191"/>
      <c r="D113" s="140" t="s">
        <v>351</v>
      </c>
      <c r="E113" s="155"/>
      <c r="F113" s="314"/>
      <c r="G113" s="138">
        <f t="shared" si="8"/>
        <v>0</v>
      </c>
      <c r="H113" s="227"/>
      <c r="I113" s="275"/>
      <c r="J113" s="275"/>
      <c r="K113" s="275"/>
      <c r="L113" s="275"/>
      <c r="M113" s="275"/>
      <c r="N113" s="172"/>
      <c r="X113" s="1"/>
      <c r="Y113" s="24" t="s">
        <v>366</v>
      </c>
      <c r="Z113" s="193">
        <v>3888082</v>
      </c>
      <c r="AA113" s="194">
        <v>4100000</v>
      </c>
      <c r="AB113" s="24" t="s">
        <v>367</v>
      </c>
      <c r="AC113" s="24"/>
      <c r="AD113" s="1"/>
    </row>
    <row r="114" spans="1:30" ht="12.75">
      <c r="A114" s="177">
        <v>100</v>
      </c>
      <c r="B114" s="171"/>
      <c r="C114" s="171"/>
      <c r="D114" s="340" t="s">
        <v>443</v>
      </c>
      <c r="E114" s="140"/>
      <c r="F114" s="315"/>
      <c r="G114" s="138">
        <f>SUM(H114:M114)</f>
        <v>0</v>
      </c>
      <c r="H114" s="275"/>
      <c r="I114" s="275"/>
      <c r="J114" s="275"/>
      <c r="K114" s="275"/>
      <c r="L114" s="275"/>
      <c r="M114" s="275"/>
      <c r="N114" s="154"/>
      <c r="O114" s="220"/>
      <c r="P114" s="220"/>
      <c r="Q114" s="220"/>
      <c r="R114" s="220"/>
      <c r="S114" s="220"/>
      <c r="T114" s="220"/>
      <c r="U114" s="220"/>
      <c r="V114" s="220"/>
      <c r="W114" s="220"/>
      <c r="X114" s="1"/>
      <c r="Y114" s="24" t="s">
        <v>368</v>
      </c>
      <c r="Z114" s="193">
        <v>4400000</v>
      </c>
      <c r="AA114" s="194">
        <v>4660000</v>
      </c>
      <c r="AB114" s="24" t="s">
        <v>368</v>
      </c>
      <c r="AC114" s="24"/>
      <c r="AD114" s="1"/>
    </row>
    <row r="115" spans="1:30" ht="12">
      <c r="A115" s="177">
        <v>101</v>
      </c>
      <c r="B115" s="351" t="s">
        <v>231</v>
      </c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172"/>
      <c r="X115" s="1"/>
      <c r="Y115" s="24" t="s">
        <v>369</v>
      </c>
      <c r="Z115" s="193">
        <v>5000000</v>
      </c>
      <c r="AA115" s="194">
        <v>5000500</v>
      </c>
      <c r="AB115" s="24" t="s">
        <v>369</v>
      </c>
      <c r="AC115" s="24"/>
      <c r="AD115" s="1"/>
    </row>
    <row r="116" spans="1:30" ht="12">
      <c r="A116" s="177">
        <v>102</v>
      </c>
      <c r="B116" s="170">
        <v>1</v>
      </c>
      <c r="C116" s="170">
        <v>700000</v>
      </c>
      <c r="D116" s="140" t="s">
        <v>388</v>
      </c>
      <c r="E116" s="138" t="s">
        <v>389</v>
      </c>
      <c r="F116" s="314"/>
      <c r="G116" s="138">
        <f>SUM(H116:M116)</f>
        <v>0</v>
      </c>
      <c r="H116" s="227"/>
      <c r="I116" s="275"/>
      <c r="J116" s="275"/>
      <c r="K116" s="275"/>
      <c r="L116" s="275"/>
      <c r="M116" s="275"/>
      <c r="N116" s="172"/>
      <c r="X116" s="1"/>
      <c r="Y116" s="24" t="s">
        <v>370</v>
      </c>
      <c r="Z116" s="193">
        <v>5278246</v>
      </c>
      <c r="AA116" s="194">
        <v>5488246</v>
      </c>
      <c r="AB116" s="24" t="s">
        <v>370</v>
      </c>
      <c r="AC116" s="24"/>
      <c r="AD116" s="1"/>
    </row>
    <row r="117" spans="1:30" ht="12">
      <c r="A117" s="177">
        <v>103</v>
      </c>
      <c r="B117" s="170">
        <v>700001</v>
      </c>
      <c r="C117" s="170">
        <v>6099905</v>
      </c>
      <c r="D117" s="140" t="s">
        <v>388</v>
      </c>
      <c r="E117" s="138" t="s">
        <v>390</v>
      </c>
      <c r="F117" s="314"/>
      <c r="G117" s="138">
        <f>SUM(H117:M117)</f>
        <v>0</v>
      </c>
      <c r="H117" s="227"/>
      <c r="I117" s="275"/>
      <c r="J117" s="275"/>
      <c r="K117" s="275"/>
      <c r="L117" s="275"/>
      <c r="M117" s="275"/>
      <c r="N117" s="172"/>
      <c r="X117" s="1"/>
      <c r="Y117" s="24" t="s">
        <v>371</v>
      </c>
      <c r="Z117" s="193">
        <v>5793848</v>
      </c>
      <c r="AA117" s="194">
        <v>6099905</v>
      </c>
      <c r="AB117" s="24" t="s">
        <v>371</v>
      </c>
      <c r="AC117" s="24"/>
      <c r="AD117" s="1"/>
    </row>
    <row r="118" spans="1:30" ht="12">
      <c r="A118" s="177">
        <v>104</v>
      </c>
      <c r="B118" s="170"/>
      <c r="C118" s="170"/>
      <c r="D118" s="140" t="s">
        <v>351</v>
      </c>
      <c r="E118" s="192"/>
      <c r="F118" s="314"/>
      <c r="G118" s="138">
        <f>SUM(H118:M118)</f>
        <v>0</v>
      </c>
      <c r="H118" s="227"/>
      <c r="I118" s="275"/>
      <c r="J118" s="275"/>
      <c r="K118" s="275"/>
      <c r="L118" s="275"/>
      <c r="M118" s="275"/>
      <c r="N118" s="172"/>
      <c r="X118" s="1"/>
      <c r="Y118" s="2"/>
      <c r="Z118" s="1"/>
      <c r="AA118" s="1"/>
      <c r="AB118" s="1"/>
      <c r="AC118" s="1"/>
      <c r="AD118" s="1"/>
    </row>
    <row r="119" spans="1:14" ht="12">
      <c r="A119" s="177">
        <v>105</v>
      </c>
      <c r="B119" s="350" t="s">
        <v>18</v>
      </c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2"/>
      <c r="N119" s="172"/>
    </row>
    <row r="120" spans="1:23" ht="12">
      <c r="A120" s="177">
        <v>106</v>
      </c>
      <c r="B120" s="170">
        <v>1</v>
      </c>
      <c r="C120" s="170">
        <v>15500</v>
      </c>
      <c r="D120" s="140" t="s">
        <v>298</v>
      </c>
      <c r="E120" s="138" t="s">
        <v>301</v>
      </c>
      <c r="F120" s="314"/>
      <c r="G120" s="138">
        <f aca="true" t="shared" si="9" ref="G120:G125">SUM(H120:M120)</f>
        <v>0</v>
      </c>
      <c r="H120" s="227"/>
      <c r="I120" s="275"/>
      <c r="J120" s="275"/>
      <c r="K120" s="275"/>
      <c r="L120" s="275"/>
      <c r="M120" s="275"/>
      <c r="N120" s="154"/>
      <c r="O120" s="220"/>
      <c r="P120" s="220"/>
      <c r="Q120" s="220"/>
      <c r="R120" s="220"/>
      <c r="S120" s="220"/>
      <c r="T120" s="220"/>
      <c r="U120" s="220"/>
      <c r="V120" s="220"/>
      <c r="W120" s="220"/>
    </row>
    <row r="121" spans="1:14" ht="12">
      <c r="A121" s="177">
        <v>107</v>
      </c>
      <c r="B121" s="183">
        <v>15501</v>
      </c>
      <c r="C121" s="183">
        <v>33000</v>
      </c>
      <c r="D121" s="176" t="s">
        <v>299</v>
      </c>
      <c r="E121" s="143" t="s">
        <v>302</v>
      </c>
      <c r="F121" s="316"/>
      <c r="G121" s="143">
        <f t="shared" si="9"/>
        <v>0</v>
      </c>
      <c r="H121" s="280"/>
      <c r="I121" s="277"/>
      <c r="J121" s="277"/>
      <c r="K121" s="278"/>
      <c r="L121" s="278"/>
      <c r="M121" s="278"/>
      <c r="N121" s="172"/>
    </row>
    <row r="122" spans="1:14" ht="12">
      <c r="A122" s="177">
        <v>108</v>
      </c>
      <c r="B122" s="170">
        <v>33001</v>
      </c>
      <c r="C122" s="170">
        <v>290000</v>
      </c>
      <c r="D122" s="140" t="s">
        <v>300</v>
      </c>
      <c r="E122" s="138" t="s">
        <v>221</v>
      </c>
      <c r="F122" s="314"/>
      <c r="G122" s="138">
        <f t="shared" si="9"/>
        <v>0</v>
      </c>
      <c r="H122" s="227"/>
      <c r="I122" s="275"/>
      <c r="J122" s="275"/>
      <c r="K122" s="275"/>
      <c r="L122" s="275"/>
      <c r="M122" s="275"/>
      <c r="N122" s="172"/>
    </row>
    <row r="123" spans="1:14" ht="12">
      <c r="A123" s="177">
        <v>109</v>
      </c>
      <c r="B123" s="170">
        <v>290001</v>
      </c>
      <c r="C123" s="170">
        <v>6099905</v>
      </c>
      <c r="D123" s="140" t="s">
        <v>300</v>
      </c>
      <c r="E123" s="138" t="s">
        <v>221</v>
      </c>
      <c r="F123" s="314"/>
      <c r="G123" s="138">
        <f t="shared" si="9"/>
        <v>0</v>
      </c>
      <c r="H123" s="227"/>
      <c r="I123" s="275"/>
      <c r="J123" s="275"/>
      <c r="K123" s="275"/>
      <c r="L123" s="275"/>
      <c r="M123" s="275"/>
      <c r="N123" s="172"/>
    </row>
    <row r="124" spans="1:14" ht="12">
      <c r="A124" s="177">
        <v>110</v>
      </c>
      <c r="B124" s="191"/>
      <c r="C124" s="191"/>
      <c r="D124" s="140" t="s">
        <v>351</v>
      </c>
      <c r="E124" s="155"/>
      <c r="F124" s="314"/>
      <c r="G124" s="138">
        <f t="shared" si="9"/>
        <v>0</v>
      </c>
      <c r="H124" s="227"/>
      <c r="I124" s="275"/>
      <c r="J124" s="275"/>
      <c r="K124" s="275"/>
      <c r="L124" s="275"/>
      <c r="M124" s="275"/>
      <c r="N124" s="172"/>
    </row>
    <row r="125" spans="1:14" ht="12.75">
      <c r="A125" s="177">
        <v>111</v>
      </c>
      <c r="B125" s="171"/>
      <c r="C125" s="171"/>
      <c r="D125" s="340" t="s">
        <v>443</v>
      </c>
      <c r="E125" s="140"/>
      <c r="F125" s="315"/>
      <c r="G125" s="138">
        <f t="shared" si="9"/>
        <v>0</v>
      </c>
      <c r="H125" s="275"/>
      <c r="I125" s="275"/>
      <c r="J125" s="275"/>
      <c r="K125" s="275"/>
      <c r="L125" s="275"/>
      <c r="M125" s="275"/>
      <c r="N125" s="172"/>
    </row>
    <row r="126" spans="1:14" ht="12">
      <c r="A126" s="177">
        <v>112</v>
      </c>
      <c r="B126" s="350" t="s">
        <v>16</v>
      </c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2"/>
      <c r="N126" s="172"/>
    </row>
    <row r="127" spans="1:23" ht="12">
      <c r="A127" s="177">
        <v>113</v>
      </c>
      <c r="B127" s="170">
        <v>1</v>
      </c>
      <c r="C127" s="170">
        <v>20000</v>
      </c>
      <c r="D127" s="140" t="s">
        <v>296</v>
      </c>
      <c r="E127" s="138" t="s">
        <v>289</v>
      </c>
      <c r="F127" s="314"/>
      <c r="G127" s="138">
        <f aca="true" t="shared" si="10" ref="G127:G137">SUM(H127:M127)</f>
        <v>0</v>
      </c>
      <c r="H127" s="227"/>
      <c r="I127" s="275"/>
      <c r="J127" s="275"/>
      <c r="K127" s="275"/>
      <c r="L127" s="275"/>
      <c r="M127" s="275"/>
      <c r="N127" s="154"/>
      <c r="O127" s="220"/>
      <c r="P127" s="220"/>
      <c r="Q127" s="220"/>
      <c r="R127" s="220"/>
      <c r="S127" s="220"/>
      <c r="T127" s="220"/>
      <c r="U127" s="220"/>
      <c r="V127" s="220"/>
      <c r="W127" s="220"/>
    </row>
    <row r="128" spans="1:14" ht="12">
      <c r="A128" s="177">
        <v>114</v>
      </c>
      <c r="B128" s="183">
        <v>20001</v>
      </c>
      <c r="C128" s="183">
        <v>34500</v>
      </c>
      <c r="D128" s="176" t="s">
        <v>296</v>
      </c>
      <c r="E128" s="143" t="s">
        <v>290</v>
      </c>
      <c r="F128" s="316"/>
      <c r="G128" s="143">
        <f t="shared" si="10"/>
        <v>0</v>
      </c>
      <c r="H128" s="280"/>
      <c r="I128" s="277"/>
      <c r="J128" s="277"/>
      <c r="K128" s="278"/>
      <c r="L128" s="278"/>
      <c r="M128" s="275"/>
      <c r="N128" s="172"/>
    </row>
    <row r="129" spans="1:14" ht="12">
      <c r="A129" s="177">
        <v>115</v>
      </c>
      <c r="B129" s="170">
        <v>34501</v>
      </c>
      <c r="C129" s="170">
        <v>39000</v>
      </c>
      <c r="D129" s="140" t="s">
        <v>296</v>
      </c>
      <c r="E129" s="138" t="s">
        <v>290</v>
      </c>
      <c r="F129" s="317"/>
      <c r="G129" s="138">
        <f t="shared" si="10"/>
        <v>0</v>
      </c>
      <c r="H129" s="276"/>
      <c r="I129" s="275"/>
      <c r="J129" s="275"/>
      <c r="K129" s="275"/>
      <c r="L129" s="275"/>
      <c r="M129" s="275"/>
      <c r="N129" s="172"/>
    </row>
    <row r="130" spans="1:14" ht="12">
      <c r="A130" s="177">
        <v>116</v>
      </c>
      <c r="B130" s="170">
        <v>39001</v>
      </c>
      <c r="C130" s="170">
        <v>240000</v>
      </c>
      <c r="D130" s="140" t="s">
        <v>296</v>
      </c>
      <c r="E130" s="138" t="s">
        <v>294</v>
      </c>
      <c r="F130" s="317"/>
      <c r="G130" s="138">
        <f t="shared" si="10"/>
        <v>0</v>
      </c>
      <c r="H130" s="276"/>
      <c r="I130" s="275"/>
      <c r="J130" s="275"/>
      <c r="K130" s="275"/>
      <c r="L130" s="275"/>
      <c r="M130" s="275"/>
      <c r="N130" s="172"/>
    </row>
    <row r="131" spans="1:14" ht="12">
      <c r="A131" s="177">
        <v>117</v>
      </c>
      <c r="B131" s="170">
        <v>240001</v>
      </c>
      <c r="C131" s="170">
        <v>350000</v>
      </c>
      <c r="D131" s="140" t="s">
        <v>297</v>
      </c>
      <c r="E131" s="138" t="s">
        <v>221</v>
      </c>
      <c r="F131" s="317"/>
      <c r="G131" s="138">
        <f t="shared" si="10"/>
        <v>0</v>
      </c>
      <c r="H131" s="276"/>
      <c r="I131" s="275"/>
      <c r="J131" s="275"/>
      <c r="K131" s="275"/>
      <c r="L131" s="275"/>
      <c r="M131" s="275"/>
      <c r="N131" s="172"/>
    </row>
    <row r="132" spans="1:14" ht="12">
      <c r="A132" s="177">
        <v>118</v>
      </c>
      <c r="B132" s="170">
        <v>350001</v>
      </c>
      <c r="C132" s="170">
        <v>710000</v>
      </c>
      <c r="D132" s="140" t="s">
        <v>297</v>
      </c>
      <c r="E132" s="138" t="s">
        <v>291</v>
      </c>
      <c r="F132" s="317"/>
      <c r="G132" s="138">
        <f t="shared" si="10"/>
        <v>0</v>
      </c>
      <c r="H132" s="276"/>
      <c r="I132" s="275"/>
      <c r="J132" s="275"/>
      <c r="K132" s="275"/>
      <c r="L132" s="275"/>
      <c r="M132" s="275"/>
      <c r="N132" s="172"/>
    </row>
    <row r="133" spans="1:14" ht="12">
      <c r="A133" s="177">
        <v>119</v>
      </c>
      <c r="B133" s="170">
        <v>710001</v>
      </c>
      <c r="C133" s="170">
        <v>2000000</v>
      </c>
      <c r="D133" s="140" t="s">
        <v>297</v>
      </c>
      <c r="E133" s="138" t="s">
        <v>292</v>
      </c>
      <c r="F133" s="317"/>
      <c r="G133" s="138">
        <f t="shared" si="10"/>
        <v>0</v>
      </c>
      <c r="H133" s="276"/>
      <c r="I133" s="275"/>
      <c r="J133" s="275"/>
      <c r="K133" s="275"/>
      <c r="L133" s="275"/>
      <c r="M133" s="275"/>
      <c r="N133" s="172"/>
    </row>
    <row r="134" spans="1:23" ht="12">
      <c r="A134" s="177">
        <v>120</v>
      </c>
      <c r="B134" s="170">
        <v>2000001</v>
      </c>
      <c r="C134" s="170">
        <v>3650000</v>
      </c>
      <c r="D134" s="140" t="s">
        <v>297</v>
      </c>
      <c r="E134" s="138" t="s">
        <v>293</v>
      </c>
      <c r="F134" s="317"/>
      <c r="G134" s="138">
        <f t="shared" si="10"/>
        <v>0</v>
      </c>
      <c r="H134" s="276"/>
      <c r="I134" s="275" t="s">
        <v>40</v>
      </c>
      <c r="J134" s="275"/>
      <c r="K134" s="275"/>
      <c r="L134" s="275"/>
      <c r="M134" s="275"/>
      <c r="N134" s="154"/>
      <c r="O134" s="220"/>
      <c r="P134" s="220"/>
      <c r="Q134" s="220"/>
      <c r="R134" s="220"/>
      <c r="S134" s="220"/>
      <c r="T134" s="220"/>
      <c r="U134" s="220"/>
      <c r="V134" s="220"/>
      <c r="W134" s="220"/>
    </row>
    <row r="135" spans="1:14" ht="12">
      <c r="A135" s="177">
        <v>121</v>
      </c>
      <c r="B135" s="183">
        <f>1+C134</f>
        <v>3650001</v>
      </c>
      <c r="C135" s="183">
        <v>3890000</v>
      </c>
      <c r="D135" s="176" t="s">
        <v>297</v>
      </c>
      <c r="E135" s="143" t="s">
        <v>295</v>
      </c>
      <c r="F135" s="318"/>
      <c r="G135" s="143">
        <f t="shared" si="10"/>
        <v>0</v>
      </c>
      <c r="H135" s="279"/>
      <c r="I135" s="277"/>
      <c r="J135" s="277"/>
      <c r="K135" s="278"/>
      <c r="L135" s="278"/>
      <c r="M135" s="278"/>
      <c r="N135" s="172"/>
    </row>
    <row r="136" spans="1:14" ht="12">
      <c r="A136" s="177">
        <v>122</v>
      </c>
      <c r="B136" s="170">
        <f>1+C135</f>
        <v>3890001</v>
      </c>
      <c r="C136" s="170">
        <v>6099905</v>
      </c>
      <c r="D136" s="140" t="s">
        <v>297</v>
      </c>
      <c r="E136" s="138" t="s">
        <v>221</v>
      </c>
      <c r="F136" s="317"/>
      <c r="G136" s="138">
        <f t="shared" si="10"/>
        <v>0</v>
      </c>
      <c r="H136" s="276"/>
      <c r="I136" s="275"/>
      <c r="J136" s="275"/>
      <c r="K136" s="275"/>
      <c r="L136" s="275"/>
      <c r="M136" s="275"/>
      <c r="N136" s="172"/>
    </row>
    <row r="137" spans="1:14" ht="12">
      <c r="A137" s="177">
        <v>123</v>
      </c>
      <c r="B137" s="191"/>
      <c r="C137" s="191"/>
      <c r="D137" s="140" t="s">
        <v>351</v>
      </c>
      <c r="E137" s="198"/>
      <c r="F137" s="317"/>
      <c r="G137" s="138">
        <f t="shared" si="10"/>
        <v>0</v>
      </c>
      <c r="H137" s="276"/>
      <c r="I137" s="275"/>
      <c r="J137" s="275"/>
      <c r="K137" s="275"/>
      <c r="L137" s="275"/>
      <c r="M137" s="275"/>
      <c r="N137" s="172"/>
    </row>
    <row r="138" spans="1:14" ht="12.75">
      <c r="A138" s="177">
        <v>124</v>
      </c>
      <c r="B138" s="171"/>
      <c r="C138" s="171"/>
      <c r="D138" s="340" t="s">
        <v>443</v>
      </c>
      <c r="E138" s="140"/>
      <c r="F138" s="189"/>
      <c r="G138" s="138">
        <f>SUM(H138:M138)</f>
        <v>0</v>
      </c>
      <c r="H138" s="275"/>
      <c r="I138" s="275"/>
      <c r="J138" s="275"/>
      <c r="K138" s="275"/>
      <c r="L138" s="275"/>
      <c r="M138" s="275"/>
      <c r="N138" s="172"/>
    </row>
    <row r="139" spans="1:14" ht="12">
      <c r="A139" s="177">
        <v>125</v>
      </c>
      <c r="B139" s="350" t="s">
        <v>17</v>
      </c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2"/>
      <c r="N139" s="172"/>
    </row>
    <row r="140" spans="1:14" ht="12">
      <c r="A140" s="177">
        <v>126</v>
      </c>
      <c r="B140" s="170">
        <v>1</v>
      </c>
      <c r="C140" s="170">
        <v>9999</v>
      </c>
      <c r="D140" s="140" t="s">
        <v>228</v>
      </c>
      <c r="E140" s="138" t="s">
        <v>93</v>
      </c>
      <c r="F140" s="185" t="s">
        <v>232</v>
      </c>
      <c r="G140" s="138">
        <f>SUM(H140:M140)</f>
        <v>0</v>
      </c>
      <c r="H140" s="227"/>
      <c r="I140" s="275"/>
      <c r="J140" s="275"/>
      <c r="K140" s="275"/>
      <c r="L140" s="275"/>
      <c r="M140" s="275"/>
      <c r="N140" s="172"/>
    </row>
    <row r="141" spans="1:14" ht="12">
      <c r="A141" s="177">
        <v>127</v>
      </c>
      <c r="B141" s="170">
        <v>10000</v>
      </c>
      <c r="C141" s="170">
        <v>35000</v>
      </c>
      <c r="D141" s="140" t="s">
        <v>228</v>
      </c>
      <c r="E141" s="138" t="s">
        <v>94</v>
      </c>
      <c r="F141" s="185" t="s">
        <v>232</v>
      </c>
      <c r="G141" s="138">
        <f>SUM(H141:M141)</f>
        <v>0</v>
      </c>
      <c r="H141" s="227"/>
      <c r="I141" s="275"/>
      <c r="J141" s="275"/>
      <c r="K141" s="275"/>
      <c r="L141" s="275"/>
      <c r="M141" s="275"/>
      <c r="N141" s="172"/>
    </row>
    <row r="142" spans="1:23" ht="12">
      <c r="A142" s="177">
        <v>128</v>
      </c>
      <c r="B142" s="170">
        <v>35001</v>
      </c>
      <c r="C142" s="170">
        <v>65000</v>
      </c>
      <c r="D142" s="140" t="s">
        <v>228</v>
      </c>
      <c r="E142" s="138" t="s">
        <v>100</v>
      </c>
      <c r="F142" s="185" t="s">
        <v>232</v>
      </c>
      <c r="G142" s="138">
        <f aca="true" t="shared" si="11" ref="G142:G147">SUM(H142:M142)</f>
        <v>0</v>
      </c>
      <c r="H142" s="227"/>
      <c r="I142" s="275"/>
      <c r="J142" s="275"/>
      <c r="K142" s="275"/>
      <c r="L142" s="275"/>
      <c r="M142" s="275"/>
      <c r="N142" s="154"/>
      <c r="O142" s="220"/>
      <c r="P142" s="220"/>
      <c r="Q142" s="220"/>
      <c r="R142" s="220"/>
      <c r="S142" s="220"/>
      <c r="T142" s="220"/>
      <c r="U142" s="220"/>
      <c r="V142" s="220"/>
      <c r="W142" s="220"/>
    </row>
    <row r="143" spans="1:14" ht="12">
      <c r="A143" s="177">
        <v>129</v>
      </c>
      <c r="B143" s="183">
        <v>65001</v>
      </c>
      <c r="C143" s="183">
        <v>300000</v>
      </c>
      <c r="D143" s="176" t="s">
        <v>228</v>
      </c>
      <c r="E143" s="143" t="s">
        <v>103</v>
      </c>
      <c r="F143" s="190" t="s">
        <v>233</v>
      </c>
      <c r="G143" s="143">
        <f t="shared" si="11"/>
        <v>0</v>
      </c>
      <c r="H143" s="280" t="s">
        <v>40</v>
      </c>
      <c r="I143" s="277"/>
      <c r="J143" s="277"/>
      <c r="K143" s="278"/>
      <c r="L143" s="278"/>
      <c r="M143" s="275"/>
      <c r="N143" s="172"/>
    </row>
    <row r="144" spans="1:14" ht="12">
      <c r="A144" s="177">
        <v>130</v>
      </c>
      <c r="B144" s="170">
        <v>300001</v>
      </c>
      <c r="C144" s="170">
        <v>1400000</v>
      </c>
      <c r="D144" s="140" t="s">
        <v>228</v>
      </c>
      <c r="E144" s="138" t="s">
        <v>104</v>
      </c>
      <c r="F144" s="185" t="s">
        <v>233</v>
      </c>
      <c r="G144" s="138">
        <f t="shared" si="11"/>
        <v>1</v>
      </c>
      <c r="H144" s="227"/>
      <c r="I144" s="275"/>
      <c r="J144" s="275"/>
      <c r="K144" s="275"/>
      <c r="L144" s="275"/>
      <c r="M144" s="275">
        <v>1</v>
      </c>
      <c r="N144" s="172"/>
    </row>
    <row r="145" spans="1:14" ht="12">
      <c r="A145" s="177">
        <v>131</v>
      </c>
      <c r="B145" s="170">
        <v>1400001</v>
      </c>
      <c r="C145" s="170">
        <v>2850000</v>
      </c>
      <c r="D145" s="140" t="s">
        <v>228</v>
      </c>
      <c r="E145" s="138">
        <v>3</v>
      </c>
      <c r="F145" s="185" t="s">
        <v>233</v>
      </c>
      <c r="G145" s="138">
        <f t="shared" si="11"/>
        <v>0</v>
      </c>
      <c r="H145" s="227"/>
      <c r="I145" s="275"/>
      <c r="J145" s="275"/>
      <c r="K145" s="275"/>
      <c r="L145" s="275"/>
      <c r="M145" s="275"/>
      <c r="N145" s="172"/>
    </row>
    <row r="146" spans="1:14" ht="12">
      <c r="A146" s="177">
        <v>132</v>
      </c>
      <c r="B146" s="170">
        <v>2850001</v>
      </c>
      <c r="C146" s="170">
        <v>3888081</v>
      </c>
      <c r="D146" s="140" t="s">
        <v>220</v>
      </c>
      <c r="E146" s="138">
        <v>4</v>
      </c>
      <c r="F146" s="185" t="s">
        <v>229</v>
      </c>
      <c r="G146" s="138">
        <f t="shared" si="11"/>
        <v>0</v>
      </c>
      <c r="H146" s="227"/>
      <c r="I146" s="275" t="s">
        <v>40</v>
      </c>
      <c r="J146" s="275"/>
      <c r="K146" s="275"/>
      <c r="L146" s="275"/>
      <c r="M146" s="275"/>
      <c r="N146" s="172"/>
    </row>
    <row r="147" spans="1:14" ht="12">
      <c r="A147" s="177">
        <v>133</v>
      </c>
      <c r="B147" s="170">
        <v>4200000</v>
      </c>
      <c r="C147" s="170">
        <v>6099905</v>
      </c>
      <c r="D147" s="140" t="s">
        <v>220</v>
      </c>
      <c r="E147" s="138">
        <v>5</v>
      </c>
      <c r="F147" s="185" t="s">
        <v>230</v>
      </c>
      <c r="G147" s="138">
        <f t="shared" si="11"/>
        <v>1</v>
      </c>
      <c r="H147" s="227"/>
      <c r="I147" s="275"/>
      <c r="J147" s="275"/>
      <c r="K147" s="275"/>
      <c r="L147" s="275"/>
      <c r="M147" s="275">
        <v>1</v>
      </c>
      <c r="N147" s="172"/>
    </row>
    <row r="148" spans="1:23" ht="12">
      <c r="A148" s="177">
        <v>134</v>
      </c>
      <c r="B148" s="171"/>
      <c r="C148" s="171"/>
      <c r="D148" s="140" t="s">
        <v>351</v>
      </c>
      <c r="E148" s="140"/>
      <c r="F148" s="315"/>
      <c r="G148" s="138">
        <f>SUM(H148:M148)</f>
        <v>0</v>
      </c>
      <c r="H148" s="275"/>
      <c r="I148" s="275"/>
      <c r="J148" s="275"/>
      <c r="K148" s="275"/>
      <c r="L148" s="275"/>
      <c r="M148" s="275"/>
      <c r="N148" s="154"/>
      <c r="O148" s="220"/>
      <c r="P148" s="220"/>
      <c r="Q148" s="220"/>
      <c r="R148" s="220"/>
      <c r="S148" s="220"/>
      <c r="T148" s="220"/>
      <c r="U148" s="220"/>
      <c r="V148" s="220"/>
      <c r="W148" s="220"/>
    </row>
    <row r="149" spans="1:14" ht="12.75">
      <c r="A149" s="177">
        <v>135</v>
      </c>
      <c r="B149" s="175"/>
      <c r="C149" s="175"/>
      <c r="D149" s="340" t="s">
        <v>443</v>
      </c>
      <c r="E149" s="176"/>
      <c r="F149" s="298"/>
      <c r="G149" s="138">
        <f>SUM(H149:M149)</f>
        <v>0</v>
      </c>
      <c r="H149" s="277"/>
      <c r="I149" s="277"/>
      <c r="J149" s="277"/>
      <c r="K149" s="278"/>
      <c r="L149" s="278"/>
      <c r="M149" s="275"/>
      <c r="N149" s="172"/>
    </row>
    <row r="150" spans="1:14" ht="12">
      <c r="A150" s="177">
        <v>136</v>
      </c>
      <c r="B150" s="350" t="s">
        <v>58</v>
      </c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2"/>
      <c r="N150" s="172"/>
    </row>
    <row r="151" spans="1:14" ht="12">
      <c r="A151" s="177">
        <v>137</v>
      </c>
      <c r="B151" s="170">
        <v>1</v>
      </c>
      <c r="C151" s="170">
        <v>500</v>
      </c>
      <c r="D151" s="140" t="s">
        <v>60</v>
      </c>
      <c r="E151" s="140"/>
      <c r="F151" s="315"/>
      <c r="G151" s="138">
        <f aca="true" t="shared" si="12" ref="G151:G165">SUM(H151:M151)</f>
        <v>0</v>
      </c>
      <c r="H151" s="275"/>
      <c r="I151" s="274"/>
      <c r="J151" s="275"/>
      <c r="K151" s="275"/>
      <c r="L151" s="275"/>
      <c r="M151" s="275"/>
      <c r="N151" s="172"/>
    </row>
    <row r="152" spans="1:14" ht="12">
      <c r="A152" s="177">
        <v>138</v>
      </c>
      <c r="B152" s="170">
        <v>501</v>
      </c>
      <c r="C152" s="170">
        <v>38000</v>
      </c>
      <c r="D152" s="140" t="s">
        <v>61</v>
      </c>
      <c r="E152" s="140"/>
      <c r="F152" s="315"/>
      <c r="G152" s="138">
        <f t="shared" si="12"/>
        <v>0</v>
      </c>
      <c r="H152" s="275"/>
      <c r="I152" s="274"/>
      <c r="J152" s="275"/>
      <c r="K152" s="275"/>
      <c r="L152" s="275"/>
      <c r="M152" s="275"/>
      <c r="N152" s="172"/>
    </row>
    <row r="153" spans="1:14" ht="12">
      <c r="A153" s="177">
        <v>139</v>
      </c>
      <c r="B153" s="170">
        <v>38001</v>
      </c>
      <c r="C153" s="170">
        <v>75000</v>
      </c>
      <c r="D153" s="140" t="s">
        <v>62</v>
      </c>
      <c r="E153" s="140"/>
      <c r="F153" s="297"/>
      <c r="G153" s="138">
        <f t="shared" si="12"/>
        <v>0</v>
      </c>
      <c r="H153" s="275"/>
      <c r="I153" s="274"/>
      <c r="J153" s="275"/>
      <c r="K153" s="275"/>
      <c r="L153" s="275"/>
      <c r="M153" s="275"/>
      <c r="N153" s="172"/>
    </row>
    <row r="154" spans="1:14" ht="12">
      <c r="A154" s="177">
        <v>140</v>
      </c>
      <c r="B154" s="170">
        <v>75001</v>
      </c>
      <c r="C154" s="170">
        <v>90000</v>
      </c>
      <c r="D154" s="140" t="s">
        <v>63</v>
      </c>
      <c r="E154" s="140"/>
      <c r="F154" s="297"/>
      <c r="G154" s="138">
        <f t="shared" si="12"/>
        <v>0</v>
      </c>
      <c r="H154" s="275"/>
      <c r="I154" s="275"/>
      <c r="J154" s="275"/>
      <c r="K154" s="275"/>
      <c r="L154" s="275"/>
      <c r="M154" s="275"/>
      <c r="N154" s="172"/>
    </row>
    <row r="155" spans="1:23" ht="12">
      <c r="A155" s="177">
        <v>141</v>
      </c>
      <c r="B155" s="170">
        <v>90001</v>
      </c>
      <c r="C155" s="170">
        <v>160000</v>
      </c>
      <c r="D155" s="140" t="s">
        <v>64</v>
      </c>
      <c r="E155" s="140"/>
      <c r="F155" s="297"/>
      <c r="G155" s="138">
        <f t="shared" si="12"/>
        <v>0</v>
      </c>
      <c r="H155" s="275"/>
      <c r="I155" s="275"/>
      <c r="J155" s="275"/>
      <c r="K155" s="275"/>
      <c r="L155" s="275"/>
      <c r="M155" s="275"/>
      <c r="N155" s="154"/>
      <c r="O155" s="220"/>
      <c r="P155" s="220"/>
      <c r="Q155" s="220"/>
      <c r="R155" s="220"/>
      <c r="S155" s="220"/>
      <c r="T155" s="220"/>
      <c r="U155" s="220"/>
      <c r="V155" s="220"/>
      <c r="W155" s="220"/>
    </row>
    <row r="156" spans="1:14" ht="12">
      <c r="A156" s="177">
        <v>142</v>
      </c>
      <c r="B156" s="183">
        <v>160001</v>
      </c>
      <c r="C156" s="183">
        <v>238000</v>
      </c>
      <c r="D156" s="176" t="s">
        <v>65</v>
      </c>
      <c r="E156" s="176"/>
      <c r="F156" s="298"/>
      <c r="G156" s="143">
        <f t="shared" si="12"/>
        <v>0</v>
      </c>
      <c r="H156" s="275"/>
      <c r="I156" s="274"/>
      <c r="J156" s="275"/>
      <c r="K156" s="275"/>
      <c r="L156" s="275"/>
      <c r="M156" s="275"/>
      <c r="N156" s="172"/>
    </row>
    <row r="157" spans="1:14" ht="12">
      <c r="A157" s="177">
        <v>143</v>
      </c>
      <c r="B157" s="170">
        <v>238001</v>
      </c>
      <c r="C157" s="170">
        <v>744000</v>
      </c>
      <c r="D157" s="140" t="s">
        <v>66</v>
      </c>
      <c r="E157" s="140"/>
      <c r="F157" s="297"/>
      <c r="G157" s="138">
        <f t="shared" si="12"/>
        <v>0</v>
      </c>
      <c r="H157" s="275"/>
      <c r="I157" s="275"/>
      <c r="J157" s="275"/>
      <c r="K157" s="275"/>
      <c r="L157" s="275"/>
      <c r="M157" s="275"/>
      <c r="N157" s="172"/>
    </row>
    <row r="158" spans="1:14" ht="12">
      <c r="A158" s="177">
        <v>144</v>
      </c>
      <c r="B158" s="170">
        <v>744001</v>
      </c>
      <c r="C158" s="170">
        <v>880000</v>
      </c>
      <c r="D158" s="140" t="s">
        <v>67</v>
      </c>
      <c r="E158" s="140"/>
      <c r="F158" s="297"/>
      <c r="G158" s="138">
        <f t="shared" si="12"/>
        <v>0</v>
      </c>
      <c r="H158" s="275"/>
      <c r="I158" s="275"/>
      <c r="J158" s="275"/>
      <c r="K158" s="275"/>
      <c r="L158" s="275"/>
      <c r="M158" s="275"/>
      <c r="N158" s="172"/>
    </row>
    <row r="159" spans="1:14" ht="12">
      <c r="A159" s="177">
        <v>145</v>
      </c>
      <c r="B159" s="170">
        <v>880001</v>
      </c>
      <c r="C159" s="170">
        <v>1010000</v>
      </c>
      <c r="D159" s="140" t="s">
        <v>68</v>
      </c>
      <c r="E159" s="140"/>
      <c r="F159" s="297"/>
      <c r="G159" s="138">
        <f t="shared" si="12"/>
        <v>0</v>
      </c>
      <c r="H159" s="275"/>
      <c r="I159" s="275"/>
      <c r="J159" s="275"/>
      <c r="K159" s="275"/>
      <c r="L159" s="275"/>
      <c r="M159" s="275"/>
      <c r="N159" s="172"/>
    </row>
    <row r="160" spans="1:14" ht="12">
      <c r="A160" s="177">
        <v>146</v>
      </c>
      <c r="B160" s="170">
        <v>1010001</v>
      </c>
      <c r="C160" s="170">
        <v>3300000</v>
      </c>
      <c r="D160" s="140" t="s">
        <v>69</v>
      </c>
      <c r="E160" s="140"/>
      <c r="F160" s="297"/>
      <c r="G160" s="138">
        <f t="shared" si="12"/>
        <v>1</v>
      </c>
      <c r="H160" s="275"/>
      <c r="I160" s="275"/>
      <c r="J160" s="275"/>
      <c r="K160" s="275"/>
      <c r="L160" s="275"/>
      <c r="M160" s="275">
        <v>1</v>
      </c>
      <c r="N160" s="172"/>
    </row>
    <row r="161" spans="1:14" ht="12">
      <c r="A161" s="177">
        <v>147</v>
      </c>
      <c r="B161" s="170">
        <v>3300001</v>
      </c>
      <c r="C161" s="170">
        <v>3450000</v>
      </c>
      <c r="D161" s="140" t="s">
        <v>70</v>
      </c>
      <c r="E161" s="140"/>
      <c r="F161" s="297"/>
      <c r="G161" s="138">
        <f t="shared" si="12"/>
        <v>0</v>
      </c>
      <c r="H161" s="275"/>
      <c r="I161" s="275"/>
      <c r="J161" s="275"/>
      <c r="K161" s="275"/>
      <c r="L161" s="275"/>
      <c r="M161" s="275"/>
      <c r="N161" s="172"/>
    </row>
    <row r="162" spans="1:14" ht="12">
      <c r="A162" s="177">
        <v>148</v>
      </c>
      <c r="B162" s="170">
        <v>3450001</v>
      </c>
      <c r="C162" s="170">
        <v>3550000</v>
      </c>
      <c r="D162" s="140" t="s">
        <v>71</v>
      </c>
      <c r="E162" s="140"/>
      <c r="F162" s="297"/>
      <c r="G162" s="138">
        <f t="shared" si="12"/>
        <v>0</v>
      </c>
      <c r="H162" s="275"/>
      <c r="I162" s="275"/>
      <c r="J162" s="275"/>
      <c r="K162" s="275"/>
      <c r="L162" s="275"/>
      <c r="M162" s="275"/>
      <c r="N162" s="172"/>
    </row>
    <row r="163" spans="1:23" ht="12">
      <c r="A163" s="177">
        <v>149</v>
      </c>
      <c r="B163" s="170">
        <v>3550001</v>
      </c>
      <c r="C163" s="170">
        <v>3890000</v>
      </c>
      <c r="D163" s="140" t="s">
        <v>72</v>
      </c>
      <c r="E163" s="140"/>
      <c r="F163" s="297"/>
      <c r="G163" s="138">
        <f t="shared" si="12"/>
        <v>0</v>
      </c>
      <c r="H163" s="275"/>
      <c r="I163" s="275"/>
      <c r="J163" s="275"/>
      <c r="K163" s="275"/>
      <c r="L163" s="275"/>
      <c r="M163" s="275"/>
      <c r="N163" s="154"/>
      <c r="O163" s="220"/>
      <c r="P163" s="220"/>
      <c r="Q163" s="220"/>
      <c r="R163" s="220"/>
      <c r="S163" s="220"/>
      <c r="T163" s="220"/>
      <c r="U163" s="220"/>
      <c r="V163" s="220"/>
      <c r="W163" s="220"/>
    </row>
    <row r="164" spans="1:14" ht="12">
      <c r="A164" s="177">
        <v>150</v>
      </c>
      <c r="B164" s="183"/>
      <c r="C164" s="183"/>
      <c r="D164" s="176" t="s">
        <v>380</v>
      </c>
      <c r="E164" s="176"/>
      <c r="F164" s="298"/>
      <c r="G164" s="143">
        <f t="shared" si="12"/>
        <v>0</v>
      </c>
      <c r="H164" s="275"/>
      <c r="I164" s="274"/>
      <c r="J164" s="275"/>
      <c r="K164" s="275"/>
      <c r="L164" s="275"/>
      <c r="M164" s="275"/>
      <c r="N164" s="172"/>
    </row>
    <row r="165" spans="1:14" ht="12">
      <c r="A165" s="177">
        <v>151</v>
      </c>
      <c r="B165" s="180"/>
      <c r="C165" s="180"/>
      <c r="D165" s="140" t="s">
        <v>351</v>
      </c>
      <c r="E165" s="140"/>
      <c r="F165" s="297"/>
      <c r="G165" s="138">
        <f t="shared" si="12"/>
        <v>0</v>
      </c>
      <c r="H165" s="275"/>
      <c r="I165" s="275"/>
      <c r="J165" s="275"/>
      <c r="K165" s="275"/>
      <c r="L165" s="275"/>
      <c r="M165" s="275"/>
      <c r="N165" s="172"/>
    </row>
    <row r="166" spans="1:14" ht="12.75">
      <c r="A166" s="177"/>
      <c r="B166" s="337"/>
      <c r="C166" s="338"/>
      <c r="D166" s="340" t="s">
        <v>443</v>
      </c>
      <c r="E166" s="323"/>
      <c r="F166" s="339"/>
      <c r="G166" s="138">
        <f>SUM(H166:M166)</f>
        <v>0</v>
      </c>
      <c r="H166" s="324"/>
      <c r="I166" s="324"/>
      <c r="J166" s="324"/>
      <c r="K166" s="324"/>
      <c r="L166" s="324"/>
      <c r="M166" s="304"/>
      <c r="N166" s="172"/>
    </row>
    <row r="167" spans="1:14" ht="12">
      <c r="A167" s="177">
        <v>152</v>
      </c>
      <c r="B167" s="350" t="s">
        <v>11</v>
      </c>
      <c r="C167" s="351"/>
      <c r="D167" s="351"/>
      <c r="E167" s="351"/>
      <c r="F167" s="351"/>
      <c r="G167" s="351"/>
      <c r="H167" s="351"/>
      <c r="I167" s="351"/>
      <c r="J167" s="351"/>
      <c r="K167" s="351"/>
      <c r="L167" s="351"/>
      <c r="M167" s="352"/>
      <c r="N167" s="172"/>
    </row>
    <row r="168" spans="1:14" ht="12">
      <c r="A168" s="177">
        <v>153</v>
      </c>
      <c r="B168" s="170">
        <v>1</v>
      </c>
      <c r="C168" s="170">
        <v>4</v>
      </c>
      <c r="D168" s="140" t="s">
        <v>127</v>
      </c>
      <c r="E168" s="191" t="s">
        <v>303</v>
      </c>
      <c r="F168" s="180" t="s">
        <v>261</v>
      </c>
      <c r="G168" s="138">
        <f aca="true" t="shared" si="13" ref="G168:G178">SUM(H168:M168)</f>
        <v>0</v>
      </c>
      <c r="H168" s="281"/>
      <c r="I168" s="275"/>
      <c r="J168" s="275"/>
      <c r="K168" s="275"/>
      <c r="L168" s="275"/>
      <c r="M168" s="275"/>
      <c r="N168" s="172"/>
    </row>
    <row r="169" spans="1:14" ht="12">
      <c r="A169" s="177">
        <v>154</v>
      </c>
      <c r="B169" s="170">
        <v>5</v>
      </c>
      <c r="C169" s="170">
        <v>16000</v>
      </c>
      <c r="D169" s="140" t="s">
        <v>128</v>
      </c>
      <c r="E169" s="191" t="s">
        <v>304</v>
      </c>
      <c r="F169" s="180" t="s">
        <v>262</v>
      </c>
      <c r="G169" s="138">
        <f t="shared" si="13"/>
        <v>0</v>
      </c>
      <c r="H169" s="281"/>
      <c r="I169" s="275"/>
      <c r="J169" s="275"/>
      <c r="K169" s="275"/>
      <c r="L169" s="275"/>
      <c r="M169" s="275"/>
      <c r="N169" s="172"/>
    </row>
    <row r="170" spans="1:14" ht="12">
      <c r="A170" s="177">
        <v>155</v>
      </c>
      <c r="B170" s="170">
        <v>16001</v>
      </c>
      <c r="C170" s="170">
        <v>40000</v>
      </c>
      <c r="D170" s="140" t="s">
        <v>127</v>
      </c>
      <c r="E170" s="191" t="s">
        <v>304</v>
      </c>
      <c r="F170" s="180" t="s">
        <v>262</v>
      </c>
      <c r="G170" s="138">
        <f t="shared" si="13"/>
        <v>0</v>
      </c>
      <c r="H170" s="281"/>
      <c r="I170" s="275"/>
      <c r="J170" s="275"/>
      <c r="K170" s="275"/>
      <c r="L170" s="275"/>
      <c r="M170" s="275"/>
      <c r="N170" s="172"/>
    </row>
    <row r="171" spans="1:14" ht="12">
      <c r="A171" s="177">
        <v>156</v>
      </c>
      <c r="B171" s="170">
        <v>40001</v>
      </c>
      <c r="C171" s="170">
        <v>80000</v>
      </c>
      <c r="D171" s="140" t="s">
        <v>129</v>
      </c>
      <c r="E171" s="191" t="s">
        <v>305</v>
      </c>
      <c r="F171" s="180" t="s">
        <v>263</v>
      </c>
      <c r="G171" s="138">
        <f t="shared" si="13"/>
        <v>0</v>
      </c>
      <c r="H171" s="281"/>
      <c r="I171" s="275"/>
      <c r="J171" s="275"/>
      <c r="K171" s="275"/>
      <c r="L171" s="275"/>
      <c r="M171" s="275"/>
      <c r="N171" s="172"/>
    </row>
    <row r="172" spans="1:14" ht="12">
      <c r="A172" s="177">
        <v>157</v>
      </c>
      <c r="B172" s="170">
        <v>80001</v>
      </c>
      <c r="C172" s="170">
        <v>320000</v>
      </c>
      <c r="D172" s="140" t="s">
        <v>130</v>
      </c>
      <c r="E172" s="191" t="s">
        <v>306</v>
      </c>
      <c r="F172" s="180" t="s">
        <v>265</v>
      </c>
      <c r="G172" s="138">
        <f t="shared" si="13"/>
        <v>0</v>
      </c>
      <c r="H172" s="281"/>
      <c r="I172" s="275"/>
      <c r="J172" s="275"/>
      <c r="K172" s="275"/>
      <c r="L172" s="275"/>
      <c r="M172" s="275"/>
      <c r="N172" s="172"/>
    </row>
    <row r="173" spans="1:14" ht="12">
      <c r="A173" s="177">
        <v>158</v>
      </c>
      <c r="B173" s="170">
        <v>320001</v>
      </c>
      <c r="C173" s="170">
        <v>425000</v>
      </c>
      <c r="D173" s="140" t="s">
        <v>131</v>
      </c>
      <c r="E173" s="191" t="s">
        <v>307</v>
      </c>
      <c r="F173" s="180" t="s">
        <v>264</v>
      </c>
      <c r="G173" s="138">
        <f t="shared" si="13"/>
        <v>0</v>
      </c>
      <c r="H173" s="281"/>
      <c r="I173" s="275"/>
      <c r="J173" s="275"/>
      <c r="K173" s="275"/>
      <c r="L173" s="275"/>
      <c r="M173" s="275"/>
      <c r="N173" s="172"/>
    </row>
    <row r="174" spans="1:14" ht="12">
      <c r="A174" s="177">
        <v>159</v>
      </c>
      <c r="B174" s="170">
        <v>425001</v>
      </c>
      <c r="C174" s="170">
        <v>3000000</v>
      </c>
      <c r="D174" s="140" t="s">
        <v>221</v>
      </c>
      <c r="E174" s="191" t="s">
        <v>307</v>
      </c>
      <c r="F174" s="180" t="s">
        <v>264</v>
      </c>
      <c r="G174" s="138">
        <f t="shared" si="13"/>
        <v>0</v>
      </c>
      <c r="H174" s="281"/>
      <c r="I174" s="275"/>
      <c r="J174" s="275"/>
      <c r="K174" s="275"/>
      <c r="L174" s="275"/>
      <c r="M174" s="275"/>
      <c r="N174" s="172"/>
    </row>
    <row r="175" spans="1:14" ht="12">
      <c r="A175" s="177">
        <v>160</v>
      </c>
      <c r="B175" s="170">
        <v>3000001</v>
      </c>
      <c r="C175" s="170">
        <v>3900000</v>
      </c>
      <c r="D175" s="140" t="s">
        <v>132</v>
      </c>
      <c r="E175" s="191" t="s">
        <v>308</v>
      </c>
      <c r="F175" s="180" t="s">
        <v>267</v>
      </c>
      <c r="G175" s="138">
        <f t="shared" si="13"/>
        <v>0</v>
      </c>
      <c r="H175" s="281"/>
      <c r="I175" s="275"/>
      <c r="J175" s="275"/>
      <c r="K175" s="275"/>
      <c r="L175" s="275"/>
      <c r="M175" s="275"/>
      <c r="N175" s="172"/>
    </row>
    <row r="176" spans="1:14" ht="12">
      <c r="A176" s="177">
        <v>161</v>
      </c>
      <c r="B176" s="170">
        <v>3900001</v>
      </c>
      <c r="C176" s="170">
        <v>6099905</v>
      </c>
      <c r="D176" s="140" t="s">
        <v>132</v>
      </c>
      <c r="E176" s="191" t="s">
        <v>309</v>
      </c>
      <c r="F176" s="180" t="s">
        <v>266</v>
      </c>
      <c r="G176" s="138">
        <f t="shared" si="13"/>
        <v>1</v>
      </c>
      <c r="H176" s="281"/>
      <c r="I176" s="275"/>
      <c r="J176" s="275"/>
      <c r="K176" s="275"/>
      <c r="L176" s="275"/>
      <c r="M176" s="275">
        <v>1</v>
      </c>
      <c r="N176" s="172"/>
    </row>
    <row r="177" spans="1:14" ht="12">
      <c r="A177" s="177">
        <v>162</v>
      </c>
      <c r="B177" s="180"/>
      <c r="C177" s="180"/>
      <c r="D177" s="140" t="s">
        <v>351</v>
      </c>
      <c r="E177" s="170"/>
      <c r="F177" s="303"/>
      <c r="G177" s="138">
        <f t="shared" si="13"/>
        <v>0</v>
      </c>
      <c r="H177" s="281"/>
      <c r="I177" s="275"/>
      <c r="J177" s="275"/>
      <c r="K177" s="275"/>
      <c r="L177" s="275"/>
      <c r="M177" s="275"/>
      <c r="N177" s="172"/>
    </row>
    <row r="178" spans="1:23" ht="12.75">
      <c r="A178" s="177">
        <v>163</v>
      </c>
      <c r="B178" s="171"/>
      <c r="C178" s="171"/>
      <c r="D178" s="340" t="s">
        <v>443</v>
      </c>
      <c r="E178" s="140"/>
      <c r="F178" s="297"/>
      <c r="G178" s="138">
        <f t="shared" si="13"/>
        <v>0</v>
      </c>
      <c r="H178" s="275"/>
      <c r="I178" s="275"/>
      <c r="J178" s="275"/>
      <c r="K178" s="275"/>
      <c r="L178" s="275"/>
      <c r="M178" s="275"/>
      <c r="N178" s="154"/>
      <c r="O178" s="220"/>
      <c r="P178" s="220"/>
      <c r="Q178" s="220"/>
      <c r="R178" s="220"/>
      <c r="S178" s="220"/>
      <c r="T178" s="220"/>
      <c r="U178" s="220"/>
      <c r="V178" s="220"/>
      <c r="W178" s="220"/>
    </row>
    <row r="179" spans="1:14" ht="12">
      <c r="A179" s="177">
        <v>164</v>
      </c>
      <c r="B179" s="351" t="s">
        <v>133</v>
      </c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172"/>
    </row>
    <row r="180" spans="1:14" ht="12">
      <c r="A180" s="177">
        <v>165</v>
      </c>
      <c r="B180" s="170">
        <v>1</v>
      </c>
      <c r="C180" s="170">
        <v>5000</v>
      </c>
      <c r="D180" s="140" t="s">
        <v>134</v>
      </c>
      <c r="E180" s="191" t="s">
        <v>273</v>
      </c>
      <c r="F180" s="303"/>
      <c r="G180" s="138">
        <f aca="true" t="shared" si="14" ref="G180:G186">SUM(H180:M180)</f>
        <v>0</v>
      </c>
      <c r="H180" s="281"/>
      <c r="I180" s="275"/>
      <c r="J180" s="275"/>
      <c r="K180" s="275"/>
      <c r="L180" s="275"/>
      <c r="M180" s="275"/>
      <c r="N180" s="172"/>
    </row>
    <row r="181" spans="1:14" ht="12">
      <c r="A181" s="177">
        <v>166</v>
      </c>
      <c r="B181" s="170">
        <v>5001</v>
      </c>
      <c r="C181" s="170">
        <v>9000</v>
      </c>
      <c r="D181" s="140" t="s">
        <v>135</v>
      </c>
      <c r="E181" s="191" t="s">
        <v>273</v>
      </c>
      <c r="F181" s="303"/>
      <c r="G181" s="138">
        <f t="shared" si="14"/>
        <v>0</v>
      </c>
      <c r="H181" s="281"/>
      <c r="I181" s="275"/>
      <c r="J181" s="275"/>
      <c r="K181" s="275"/>
      <c r="L181" s="275"/>
      <c r="M181" s="275"/>
      <c r="N181" s="172"/>
    </row>
    <row r="182" spans="1:14" ht="12">
      <c r="A182" s="177">
        <v>167</v>
      </c>
      <c r="B182" s="170">
        <v>9001</v>
      </c>
      <c r="C182" s="170">
        <v>30000</v>
      </c>
      <c r="D182" s="140" t="s">
        <v>136</v>
      </c>
      <c r="E182" s="191" t="s">
        <v>273</v>
      </c>
      <c r="F182" s="303"/>
      <c r="G182" s="138">
        <f t="shared" si="14"/>
        <v>0</v>
      </c>
      <c r="H182" s="281"/>
      <c r="I182" s="275"/>
      <c r="J182" s="275"/>
      <c r="K182" s="275"/>
      <c r="L182" s="275"/>
      <c r="M182" s="275"/>
      <c r="N182" s="172"/>
    </row>
    <row r="183" spans="1:14" ht="12">
      <c r="A183" s="177">
        <v>168</v>
      </c>
      <c r="B183" s="170">
        <v>30001</v>
      </c>
      <c r="C183" s="170">
        <v>80000</v>
      </c>
      <c r="D183" s="140" t="s">
        <v>221</v>
      </c>
      <c r="E183" s="191" t="s">
        <v>273</v>
      </c>
      <c r="F183" s="303"/>
      <c r="G183" s="138">
        <f t="shared" si="14"/>
        <v>0</v>
      </c>
      <c r="H183" s="281"/>
      <c r="I183" s="275"/>
      <c r="J183" s="275"/>
      <c r="K183" s="275"/>
      <c r="L183" s="275"/>
      <c r="M183" s="275"/>
      <c r="N183" s="172"/>
    </row>
    <row r="184" spans="1:14" ht="12">
      <c r="A184" s="177">
        <v>169</v>
      </c>
      <c r="B184" s="170">
        <v>80001</v>
      </c>
      <c r="C184" s="170">
        <v>6099905</v>
      </c>
      <c r="D184" s="140" t="s">
        <v>221</v>
      </c>
      <c r="E184" s="191" t="s">
        <v>274</v>
      </c>
      <c r="F184" s="303"/>
      <c r="G184" s="138">
        <f t="shared" si="14"/>
        <v>0</v>
      </c>
      <c r="H184" s="281"/>
      <c r="I184" s="275"/>
      <c r="J184" s="275"/>
      <c r="K184" s="275"/>
      <c r="L184" s="275"/>
      <c r="M184" s="275"/>
      <c r="N184" s="172"/>
    </row>
    <row r="185" spans="1:14" ht="12">
      <c r="A185" s="177">
        <v>170</v>
      </c>
      <c r="B185" s="180"/>
      <c r="C185" s="180"/>
      <c r="D185" s="140" t="s">
        <v>351</v>
      </c>
      <c r="E185" s="191"/>
      <c r="F185" s="303"/>
      <c r="G185" s="138">
        <f t="shared" si="14"/>
        <v>0</v>
      </c>
      <c r="H185" s="281"/>
      <c r="I185" s="275"/>
      <c r="J185" s="275"/>
      <c r="K185" s="275"/>
      <c r="L185" s="275"/>
      <c r="M185" s="275"/>
      <c r="N185" s="172"/>
    </row>
    <row r="186" spans="1:14" ht="12.75">
      <c r="A186" s="177">
        <v>171</v>
      </c>
      <c r="B186" s="171"/>
      <c r="C186" s="171"/>
      <c r="D186" s="340" t="s">
        <v>443</v>
      </c>
      <c r="E186" s="140"/>
      <c r="F186" s="297"/>
      <c r="G186" s="138">
        <f t="shared" si="14"/>
        <v>0</v>
      </c>
      <c r="H186" s="275"/>
      <c r="I186" s="275"/>
      <c r="J186" s="275"/>
      <c r="K186" s="275"/>
      <c r="L186" s="275"/>
      <c r="M186" s="275"/>
      <c r="N186" s="172"/>
    </row>
    <row r="187" spans="1:14" ht="12">
      <c r="A187" s="177">
        <v>172</v>
      </c>
      <c r="B187" s="350" t="s">
        <v>151</v>
      </c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2"/>
      <c r="N187" s="172"/>
    </row>
    <row r="188" spans="1:14" ht="12">
      <c r="A188" s="177">
        <v>173</v>
      </c>
      <c r="B188" s="170">
        <v>1</v>
      </c>
      <c r="C188" s="170">
        <v>35000</v>
      </c>
      <c r="D188" s="140" t="s">
        <v>138</v>
      </c>
      <c r="E188" s="191" t="s">
        <v>269</v>
      </c>
      <c r="F188" s="303"/>
      <c r="G188" s="138">
        <f aca="true" t="shared" si="15" ref="G188:G201">SUM(H188:M188)</f>
        <v>0</v>
      </c>
      <c r="H188" s="281"/>
      <c r="I188" s="275"/>
      <c r="J188" s="275"/>
      <c r="K188" s="275"/>
      <c r="L188" s="275"/>
      <c r="M188" s="275"/>
      <c r="N188" s="172"/>
    </row>
    <row r="189" spans="1:14" ht="12">
      <c r="A189" s="177">
        <v>174</v>
      </c>
      <c r="B189" s="170">
        <v>35001</v>
      </c>
      <c r="C189" s="170">
        <v>55000</v>
      </c>
      <c r="D189" s="140" t="s">
        <v>140</v>
      </c>
      <c r="E189" s="191" t="s">
        <v>269</v>
      </c>
      <c r="F189" s="303"/>
      <c r="G189" s="138">
        <f t="shared" si="15"/>
        <v>0</v>
      </c>
      <c r="H189" s="281"/>
      <c r="I189" s="275"/>
      <c r="J189" s="275"/>
      <c r="K189" s="275"/>
      <c r="L189" s="275"/>
      <c r="M189" s="275"/>
      <c r="N189" s="172"/>
    </row>
    <row r="190" spans="1:14" ht="12">
      <c r="A190" s="177">
        <v>175</v>
      </c>
      <c r="B190" s="170">
        <v>55001</v>
      </c>
      <c r="C190" s="170">
        <v>60000</v>
      </c>
      <c r="D190" s="140" t="s">
        <v>139</v>
      </c>
      <c r="E190" s="191" t="s">
        <v>269</v>
      </c>
      <c r="F190" s="303"/>
      <c r="G190" s="138">
        <f t="shared" si="15"/>
        <v>0</v>
      </c>
      <c r="H190" s="281"/>
      <c r="I190" s="275"/>
      <c r="J190" s="275"/>
      <c r="K190" s="275"/>
      <c r="L190" s="275"/>
      <c r="M190" s="275"/>
      <c r="N190" s="172"/>
    </row>
    <row r="191" spans="1:14" ht="12">
      <c r="A191" s="177">
        <v>176</v>
      </c>
      <c r="B191" s="170">
        <v>60001</v>
      </c>
      <c r="C191" s="170">
        <v>65000</v>
      </c>
      <c r="D191" s="140" t="s">
        <v>141</v>
      </c>
      <c r="E191" s="191" t="s">
        <v>269</v>
      </c>
      <c r="F191" s="303"/>
      <c r="G191" s="138">
        <f t="shared" si="15"/>
        <v>0</v>
      </c>
      <c r="H191" s="281"/>
      <c r="I191" s="275"/>
      <c r="J191" s="275"/>
      <c r="K191" s="275"/>
      <c r="L191" s="275"/>
      <c r="M191" s="275"/>
      <c r="N191" s="172"/>
    </row>
    <row r="192" spans="1:14" ht="12">
      <c r="A192" s="177">
        <v>177</v>
      </c>
      <c r="B192" s="170">
        <v>65001</v>
      </c>
      <c r="C192" s="170">
        <v>680000</v>
      </c>
      <c r="D192" s="140" t="s">
        <v>142</v>
      </c>
      <c r="E192" s="191" t="s">
        <v>268</v>
      </c>
      <c r="F192" s="303"/>
      <c r="G192" s="138">
        <f t="shared" si="15"/>
        <v>0</v>
      </c>
      <c r="H192" s="281"/>
      <c r="I192" s="275"/>
      <c r="J192" s="275"/>
      <c r="K192" s="275"/>
      <c r="L192" s="275"/>
      <c r="M192" s="275"/>
      <c r="N192" s="172"/>
    </row>
    <row r="193" spans="1:14" ht="12">
      <c r="A193" s="177">
        <v>178</v>
      </c>
      <c r="B193" s="170">
        <v>680001</v>
      </c>
      <c r="C193" s="170">
        <v>1630000</v>
      </c>
      <c r="D193" s="140" t="s">
        <v>143</v>
      </c>
      <c r="E193" s="191" t="s">
        <v>268</v>
      </c>
      <c r="F193" s="303"/>
      <c r="G193" s="138">
        <f t="shared" si="15"/>
        <v>0</v>
      </c>
      <c r="H193" s="281"/>
      <c r="I193" s="275"/>
      <c r="J193" s="275"/>
      <c r="K193" s="275"/>
      <c r="L193" s="275"/>
      <c r="M193" s="275"/>
      <c r="N193" s="172"/>
    </row>
    <row r="194" spans="1:14" ht="12">
      <c r="A194" s="177">
        <v>179</v>
      </c>
      <c r="B194" s="170">
        <v>1630001</v>
      </c>
      <c r="C194" s="170">
        <v>3100000</v>
      </c>
      <c r="D194" s="140" t="s">
        <v>144</v>
      </c>
      <c r="E194" s="191" t="s">
        <v>268</v>
      </c>
      <c r="F194" s="303"/>
      <c r="G194" s="138">
        <f t="shared" si="15"/>
        <v>0</v>
      </c>
      <c r="H194" s="281"/>
      <c r="I194" s="275"/>
      <c r="J194" s="275"/>
      <c r="K194" s="275"/>
      <c r="L194" s="275"/>
      <c r="M194" s="275"/>
      <c r="N194" s="172"/>
    </row>
    <row r="195" spans="1:14" ht="12">
      <c r="A195" s="177">
        <v>180</v>
      </c>
      <c r="B195" s="170">
        <v>3100001</v>
      </c>
      <c r="C195" s="170">
        <v>3400000</v>
      </c>
      <c r="D195" s="140" t="s">
        <v>145</v>
      </c>
      <c r="E195" s="191" t="s">
        <v>268</v>
      </c>
      <c r="F195" s="303"/>
      <c r="G195" s="138">
        <f t="shared" si="15"/>
        <v>1</v>
      </c>
      <c r="H195" s="281"/>
      <c r="I195" s="275"/>
      <c r="J195" s="275"/>
      <c r="K195" s="275"/>
      <c r="L195" s="275"/>
      <c r="M195" s="275">
        <v>1</v>
      </c>
      <c r="N195" s="172"/>
    </row>
    <row r="196" spans="1:14" ht="12">
      <c r="A196" s="177">
        <v>181</v>
      </c>
      <c r="B196" s="170">
        <v>3400001</v>
      </c>
      <c r="C196" s="170">
        <v>3650000</v>
      </c>
      <c r="D196" s="140" t="s">
        <v>146</v>
      </c>
      <c r="E196" s="191" t="s">
        <v>268</v>
      </c>
      <c r="F196" s="303"/>
      <c r="G196" s="138">
        <f t="shared" si="15"/>
        <v>0</v>
      </c>
      <c r="H196" s="281"/>
      <c r="I196" s="275"/>
      <c r="J196" s="275"/>
      <c r="K196" s="275"/>
      <c r="L196" s="275"/>
      <c r="M196" s="275"/>
      <c r="N196" s="172"/>
    </row>
    <row r="197" spans="1:23" ht="12">
      <c r="A197" s="177">
        <v>182</v>
      </c>
      <c r="B197" s="170">
        <v>3650001</v>
      </c>
      <c r="C197" s="170">
        <v>3890000</v>
      </c>
      <c r="D197" s="140" t="s">
        <v>147</v>
      </c>
      <c r="E197" s="191" t="s">
        <v>268</v>
      </c>
      <c r="F197" s="303"/>
      <c r="G197" s="138">
        <f t="shared" si="15"/>
        <v>0</v>
      </c>
      <c r="H197" s="281"/>
      <c r="I197" s="275"/>
      <c r="J197" s="275"/>
      <c r="K197" s="275"/>
      <c r="L197" s="275"/>
      <c r="M197" s="275"/>
      <c r="N197" s="154"/>
      <c r="O197" s="220"/>
      <c r="P197" s="220"/>
      <c r="Q197" s="220"/>
      <c r="R197" s="220"/>
      <c r="S197" s="220"/>
      <c r="T197" s="220"/>
      <c r="U197" s="220"/>
      <c r="V197" s="220"/>
      <c r="W197" s="220"/>
    </row>
    <row r="198" spans="1:14" ht="12">
      <c r="A198" s="177">
        <v>183</v>
      </c>
      <c r="B198" s="183">
        <v>4200001</v>
      </c>
      <c r="C198" s="183">
        <v>4399999</v>
      </c>
      <c r="D198" s="176" t="s">
        <v>148</v>
      </c>
      <c r="E198" s="199" t="s">
        <v>268</v>
      </c>
      <c r="F198" s="319"/>
      <c r="G198" s="143">
        <f t="shared" si="15"/>
        <v>0</v>
      </c>
      <c r="H198" s="282"/>
      <c r="I198" s="277"/>
      <c r="J198" s="277"/>
      <c r="K198" s="278"/>
      <c r="L198" s="278"/>
      <c r="M198" s="275"/>
      <c r="N198" s="172"/>
    </row>
    <row r="199" spans="1:14" ht="12">
      <c r="A199" s="177">
        <v>184</v>
      </c>
      <c r="B199" s="170">
        <v>5488247</v>
      </c>
      <c r="C199" s="170">
        <v>5790000</v>
      </c>
      <c r="D199" s="140" t="s">
        <v>149</v>
      </c>
      <c r="E199" s="191" t="s">
        <v>268</v>
      </c>
      <c r="F199" s="303"/>
      <c r="G199" s="138">
        <f t="shared" si="15"/>
        <v>0</v>
      </c>
      <c r="H199" s="281"/>
      <c r="I199" s="275"/>
      <c r="J199" s="275"/>
      <c r="K199" s="275"/>
      <c r="L199" s="275"/>
      <c r="M199" s="275"/>
      <c r="N199" s="172"/>
    </row>
    <row r="200" spans="1:14" ht="12">
      <c r="A200" s="177">
        <v>185</v>
      </c>
      <c r="B200" s="170">
        <v>5790001</v>
      </c>
      <c r="C200" s="170">
        <v>6099905</v>
      </c>
      <c r="D200" s="140" t="s">
        <v>150</v>
      </c>
      <c r="E200" s="191" t="s">
        <v>268</v>
      </c>
      <c r="F200" s="303"/>
      <c r="G200" s="138">
        <f t="shared" si="15"/>
        <v>0</v>
      </c>
      <c r="H200" s="281"/>
      <c r="I200" s="275"/>
      <c r="J200" s="275"/>
      <c r="K200" s="275"/>
      <c r="L200" s="275"/>
      <c r="M200" s="275"/>
      <c r="N200" s="172"/>
    </row>
    <row r="201" spans="1:14" ht="12">
      <c r="A201" s="177">
        <v>186</v>
      </c>
      <c r="B201" s="180"/>
      <c r="C201" s="180"/>
      <c r="D201" s="140" t="s">
        <v>351</v>
      </c>
      <c r="E201" s="180"/>
      <c r="F201" s="303"/>
      <c r="G201" s="138">
        <f t="shared" si="15"/>
        <v>0</v>
      </c>
      <c r="H201" s="281"/>
      <c r="I201" s="275"/>
      <c r="J201" s="275"/>
      <c r="K201" s="275"/>
      <c r="L201" s="275"/>
      <c r="M201" s="275"/>
      <c r="N201" s="172"/>
    </row>
    <row r="202" spans="1:14" ht="12.75">
      <c r="A202" s="177">
        <v>187</v>
      </c>
      <c r="B202" s="180"/>
      <c r="C202" s="180"/>
      <c r="D202" s="340" t="s">
        <v>443</v>
      </c>
      <c r="E202" s="191"/>
      <c r="F202" s="303"/>
      <c r="G202" s="138">
        <f>SUM(H202:M202)</f>
        <v>0</v>
      </c>
      <c r="H202" s="281"/>
      <c r="I202" s="275"/>
      <c r="J202" s="275"/>
      <c r="K202" s="275"/>
      <c r="L202" s="275"/>
      <c r="M202" s="275"/>
      <c r="N202" s="172"/>
    </row>
    <row r="203" spans="1:14" ht="12">
      <c r="A203" s="208">
        <v>188</v>
      </c>
      <c r="B203" s="350" t="s">
        <v>161</v>
      </c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2"/>
      <c r="N203" s="172"/>
    </row>
    <row r="204" spans="1:14" ht="12">
      <c r="A204" s="208">
        <v>189</v>
      </c>
      <c r="B204" s="170">
        <v>1</v>
      </c>
      <c r="C204" s="170">
        <v>2699999</v>
      </c>
      <c r="D204" s="140" t="s">
        <v>162</v>
      </c>
      <c r="E204" s="191" t="s">
        <v>277</v>
      </c>
      <c r="F204" s="281"/>
      <c r="G204" s="138">
        <f>SUM(H204:M204)</f>
        <v>1</v>
      </c>
      <c r="H204" s="281"/>
      <c r="I204" s="275"/>
      <c r="J204" s="275"/>
      <c r="K204" s="275"/>
      <c r="L204" s="275"/>
      <c r="M204" s="275">
        <v>1</v>
      </c>
      <c r="N204" s="172"/>
    </row>
    <row r="205" spans="1:14" ht="12">
      <c r="A205" s="208">
        <v>190</v>
      </c>
      <c r="B205" s="170">
        <v>2700000</v>
      </c>
      <c r="C205" s="170">
        <v>6099905</v>
      </c>
      <c r="D205" s="140" t="s">
        <v>162</v>
      </c>
      <c r="E205" s="191" t="s">
        <v>278</v>
      </c>
      <c r="F205" s="281"/>
      <c r="G205" s="138">
        <f>SUM(H205:M205)</f>
        <v>0</v>
      </c>
      <c r="H205" s="281"/>
      <c r="I205" s="275"/>
      <c r="J205" s="275"/>
      <c r="K205" s="275"/>
      <c r="L205" s="275"/>
      <c r="M205" s="275"/>
      <c r="N205" s="172"/>
    </row>
    <row r="206" spans="1:14" ht="12">
      <c r="A206" s="177">
        <v>191</v>
      </c>
      <c r="B206" s="180"/>
      <c r="C206" s="180"/>
      <c r="D206" s="140" t="s">
        <v>351</v>
      </c>
      <c r="E206" s="191"/>
      <c r="F206" s="281"/>
      <c r="G206" s="138">
        <f>SUM(H206:M206)</f>
        <v>0</v>
      </c>
      <c r="H206" s="281"/>
      <c r="I206" s="275"/>
      <c r="J206" s="275"/>
      <c r="K206" s="275"/>
      <c r="L206" s="275"/>
      <c r="M206" s="275"/>
      <c r="N206" s="172"/>
    </row>
    <row r="207" spans="1:14" ht="12.75">
      <c r="A207" s="177">
        <v>192</v>
      </c>
      <c r="B207" s="171"/>
      <c r="C207" s="171"/>
      <c r="D207" s="340" t="s">
        <v>443</v>
      </c>
      <c r="E207" s="140"/>
      <c r="F207" s="297"/>
      <c r="G207" s="138">
        <f>SUM(H207:M207)</f>
        <v>0</v>
      </c>
      <c r="H207" s="275"/>
      <c r="I207" s="275"/>
      <c r="J207" s="275"/>
      <c r="K207" s="275"/>
      <c r="L207" s="275"/>
      <c r="M207" s="275"/>
      <c r="N207" s="172"/>
    </row>
    <row r="208" spans="1:14" ht="12.75" customHeight="1">
      <c r="A208" s="177">
        <v>193</v>
      </c>
      <c r="B208" s="350" t="s">
        <v>160</v>
      </c>
      <c r="C208" s="351"/>
      <c r="D208" s="351"/>
      <c r="E208" s="351"/>
      <c r="F208" s="351"/>
      <c r="G208" s="351"/>
      <c r="H208" s="351"/>
      <c r="I208" s="351"/>
      <c r="J208" s="351"/>
      <c r="K208" s="351"/>
      <c r="L208" s="351"/>
      <c r="M208" s="352"/>
      <c r="N208" s="172"/>
    </row>
    <row r="209" spans="1:14" ht="12.75" customHeight="1">
      <c r="A209" s="177">
        <v>194</v>
      </c>
      <c r="B209" s="170">
        <v>1</v>
      </c>
      <c r="C209" s="170">
        <v>2500000</v>
      </c>
      <c r="D209" s="140" t="s">
        <v>163</v>
      </c>
      <c r="E209" s="191" t="s">
        <v>275</v>
      </c>
      <c r="F209" s="281"/>
      <c r="G209" s="138">
        <f>SUM(H209:M209)</f>
        <v>0</v>
      </c>
      <c r="H209" s="281"/>
      <c r="I209" s="275"/>
      <c r="J209" s="275"/>
      <c r="K209" s="275"/>
      <c r="L209" s="275"/>
      <c r="M209" s="275"/>
      <c r="N209" s="172"/>
    </row>
    <row r="210" spans="1:23" ht="12.75" customHeight="1">
      <c r="A210" s="177">
        <v>195</v>
      </c>
      <c r="B210" s="170">
        <v>2500001</v>
      </c>
      <c r="C210" s="170">
        <v>6099905</v>
      </c>
      <c r="D210" s="140" t="s">
        <v>163</v>
      </c>
      <c r="E210" s="191" t="s">
        <v>276</v>
      </c>
      <c r="F210" s="281"/>
      <c r="G210" s="138">
        <f>SUM(H210:M210)</f>
        <v>0</v>
      </c>
      <c r="H210" s="281"/>
      <c r="I210" s="275"/>
      <c r="J210" s="275"/>
      <c r="K210" s="275"/>
      <c r="L210" s="275"/>
      <c r="M210" s="275"/>
      <c r="N210" s="154"/>
      <c r="O210" s="220"/>
      <c r="P210" s="220"/>
      <c r="Q210" s="220"/>
      <c r="R210" s="220"/>
      <c r="S210" s="220"/>
      <c r="T210" s="220"/>
      <c r="U210" s="220"/>
      <c r="V210" s="220"/>
      <c r="W210" s="220"/>
    </row>
    <row r="211" spans="1:14" ht="12.75" customHeight="1">
      <c r="A211" s="177">
        <v>196</v>
      </c>
      <c r="B211" s="175"/>
      <c r="C211" s="175"/>
      <c r="D211" s="176" t="s">
        <v>351</v>
      </c>
      <c r="E211" s="176"/>
      <c r="F211" s="298"/>
      <c r="G211" s="143">
        <f>SUM(H211:M211)</f>
        <v>0</v>
      </c>
      <c r="H211" s="277"/>
      <c r="I211" s="277"/>
      <c r="J211" s="277"/>
      <c r="K211" s="278"/>
      <c r="L211" s="278"/>
      <c r="M211" s="278"/>
      <c r="N211" s="172"/>
    </row>
    <row r="212" spans="1:14" ht="12.75" customHeight="1">
      <c r="A212" s="177">
        <v>197</v>
      </c>
      <c r="B212" s="171"/>
      <c r="C212" s="171"/>
      <c r="D212" s="340" t="s">
        <v>443</v>
      </c>
      <c r="E212" s="140"/>
      <c r="F212" s="297"/>
      <c r="G212" s="138">
        <f>SUM(H212:M212)</f>
        <v>0</v>
      </c>
      <c r="H212" s="275"/>
      <c r="I212" s="275"/>
      <c r="J212" s="275"/>
      <c r="K212" s="275"/>
      <c r="L212" s="275"/>
      <c r="M212" s="275"/>
      <c r="N212" s="172"/>
    </row>
    <row r="213" spans="1:14" ht="12.75" customHeight="1">
      <c r="A213" s="208">
        <v>198</v>
      </c>
      <c r="B213" s="350" t="s">
        <v>13</v>
      </c>
      <c r="C213" s="351"/>
      <c r="D213" s="351"/>
      <c r="E213" s="351"/>
      <c r="F213" s="351"/>
      <c r="G213" s="351"/>
      <c r="H213" s="351"/>
      <c r="I213" s="351"/>
      <c r="J213" s="351"/>
      <c r="K213" s="351"/>
      <c r="L213" s="351"/>
      <c r="M213" s="352"/>
      <c r="N213" s="172"/>
    </row>
    <row r="214" spans="1:14" ht="12.75" customHeight="1">
      <c r="A214" s="208">
        <v>199</v>
      </c>
      <c r="B214" s="170">
        <v>1</v>
      </c>
      <c r="C214" s="170">
        <v>300</v>
      </c>
      <c r="D214" s="140" t="s">
        <v>137</v>
      </c>
      <c r="E214" s="191" t="s">
        <v>270</v>
      </c>
      <c r="F214" s="281"/>
      <c r="G214" s="138">
        <f aca="true" t="shared" si="16" ref="G214:G224">SUM(H214:M214)</f>
        <v>0</v>
      </c>
      <c r="H214" s="281"/>
      <c r="I214" s="275"/>
      <c r="J214" s="275"/>
      <c r="K214" s="275"/>
      <c r="L214" s="275"/>
      <c r="M214" s="275"/>
      <c r="N214" s="172"/>
    </row>
    <row r="215" spans="1:14" ht="12.75" customHeight="1">
      <c r="A215" s="208">
        <v>200</v>
      </c>
      <c r="B215" s="170">
        <v>301</v>
      </c>
      <c r="C215" s="170">
        <v>2000</v>
      </c>
      <c r="D215" s="140" t="s">
        <v>154</v>
      </c>
      <c r="E215" s="191" t="s">
        <v>270</v>
      </c>
      <c r="F215" s="281"/>
      <c r="G215" s="138">
        <f t="shared" si="16"/>
        <v>0</v>
      </c>
      <c r="H215" s="281"/>
      <c r="I215" s="275"/>
      <c r="J215" s="275"/>
      <c r="K215" s="275"/>
      <c r="L215" s="275"/>
      <c r="M215" s="275"/>
      <c r="N215" s="172"/>
    </row>
    <row r="216" spans="1:14" ht="12.75" customHeight="1">
      <c r="A216" s="177">
        <v>201</v>
      </c>
      <c r="B216" s="170">
        <v>2001</v>
      </c>
      <c r="C216" s="170">
        <v>5000</v>
      </c>
      <c r="D216" s="140" t="s">
        <v>153</v>
      </c>
      <c r="E216" s="191" t="s">
        <v>270</v>
      </c>
      <c r="F216" s="281"/>
      <c r="G216" s="138">
        <f t="shared" si="16"/>
        <v>0</v>
      </c>
      <c r="H216" s="281"/>
      <c r="I216" s="275"/>
      <c r="J216" s="275"/>
      <c r="K216" s="275"/>
      <c r="L216" s="275"/>
      <c r="M216" s="275"/>
      <c r="N216" s="172"/>
    </row>
    <row r="217" spans="1:14" ht="12.75" customHeight="1">
      <c r="A217" s="177">
        <v>202</v>
      </c>
      <c r="B217" s="170">
        <v>5001</v>
      </c>
      <c r="C217" s="170">
        <v>15000</v>
      </c>
      <c r="D217" s="140" t="s">
        <v>155</v>
      </c>
      <c r="E217" s="191" t="s">
        <v>270</v>
      </c>
      <c r="F217" s="281"/>
      <c r="G217" s="138">
        <f t="shared" si="16"/>
        <v>0</v>
      </c>
      <c r="H217" s="281"/>
      <c r="I217" s="275"/>
      <c r="J217" s="275"/>
      <c r="K217" s="275"/>
      <c r="L217" s="275"/>
      <c r="M217" s="275"/>
      <c r="N217" s="172"/>
    </row>
    <row r="218" spans="1:14" ht="12.75" customHeight="1">
      <c r="A218" s="177">
        <v>203</v>
      </c>
      <c r="B218" s="170">
        <v>15001</v>
      </c>
      <c r="C218" s="170">
        <v>34000</v>
      </c>
      <c r="D218" s="140" t="s">
        <v>156</v>
      </c>
      <c r="E218" s="191" t="s">
        <v>270</v>
      </c>
      <c r="F218" s="281"/>
      <c r="G218" s="138">
        <f t="shared" si="16"/>
        <v>0</v>
      </c>
      <c r="H218" s="281"/>
      <c r="I218" s="275"/>
      <c r="J218" s="275"/>
      <c r="K218" s="275"/>
      <c r="L218" s="275"/>
      <c r="M218" s="275"/>
      <c r="N218" s="172"/>
    </row>
    <row r="219" spans="1:14" ht="12.75" customHeight="1">
      <c r="A219" s="177">
        <v>203</v>
      </c>
      <c r="B219" s="170">
        <v>34001</v>
      </c>
      <c r="C219" s="170">
        <v>75000</v>
      </c>
      <c r="D219" s="140" t="s">
        <v>157</v>
      </c>
      <c r="E219" s="191" t="s">
        <v>270</v>
      </c>
      <c r="F219" s="281"/>
      <c r="G219" s="138">
        <f t="shared" si="16"/>
        <v>0</v>
      </c>
      <c r="H219" s="281"/>
      <c r="I219" s="275"/>
      <c r="J219" s="275"/>
      <c r="K219" s="275"/>
      <c r="L219" s="275"/>
      <c r="M219" s="275"/>
      <c r="N219" s="172"/>
    </row>
    <row r="220" spans="1:14" ht="12.75" customHeight="1">
      <c r="A220" s="177">
        <v>204</v>
      </c>
      <c r="B220" s="170">
        <v>75001</v>
      </c>
      <c r="C220" s="170">
        <v>290000</v>
      </c>
      <c r="D220" s="140" t="s">
        <v>158</v>
      </c>
      <c r="E220" s="191" t="s">
        <v>271</v>
      </c>
      <c r="F220" s="281"/>
      <c r="G220" s="138">
        <f t="shared" si="16"/>
        <v>0</v>
      </c>
      <c r="H220" s="281"/>
      <c r="I220" s="275"/>
      <c r="J220" s="275"/>
      <c r="K220" s="275"/>
      <c r="L220" s="275"/>
      <c r="M220" s="275"/>
      <c r="N220" s="172"/>
    </row>
    <row r="221" spans="1:23" ht="12.75" customHeight="1">
      <c r="A221" s="177">
        <v>205</v>
      </c>
      <c r="B221" s="170">
        <v>290001</v>
      </c>
      <c r="C221" s="170">
        <v>750000</v>
      </c>
      <c r="D221" s="140" t="s">
        <v>158</v>
      </c>
      <c r="E221" s="191" t="s">
        <v>272</v>
      </c>
      <c r="F221" s="281"/>
      <c r="G221" s="138">
        <f t="shared" si="16"/>
        <v>0</v>
      </c>
      <c r="H221" s="281"/>
      <c r="I221" s="275"/>
      <c r="J221" s="275"/>
      <c r="K221" s="275"/>
      <c r="L221" s="275"/>
      <c r="M221" s="275"/>
      <c r="N221" s="154"/>
      <c r="O221" s="220"/>
      <c r="P221" s="220"/>
      <c r="Q221" s="220"/>
      <c r="R221" s="220"/>
      <c r="S221" s="220"/>
      <c r="T221" s="220"/>
      <c r="U221" s="220"/>
      <c r="V221" s="220"/>
      <c r="W221" s="220"/>
    </row>
    <row r="222" spans="1:14" ht="12.75" customHeight="1">
      <c r="A222" s="177">
        <v>206</v>
      </c>
      <c r="B222" s="183">
        <v>750001</v>
      </c>
      <c r="C222" s="183">
        <v>2000000</v>
      </c>
      <c r="D222" s="176" t="s">
        <v>152</v>
      </c>
      <c r="E222" s="199" t="s">
        <v>272</v>
      </c>
      <c r="F222" s="282"/>
      <c r="G222" s="143">
        <f t="shared" si="16"/>
        <v>0</v>
      </c>
      <c r="H222" s="282"/>
      <c r="I222" s="277"/>
      <c r="J222" s="277"/>
      <c r="K222" s="278"/>
      <c r="L222" s="278"/>
      <c r="M222" s="275"/>
      <c r="N222" s="172"/>
    </row>
    <row r="223" spans="1:14" ht="12.75" customHeight="1">
      <c r="A223" s="177">
        <v>207</v>
      </c>
      <c r="B223" s="170">
        <v>2000001</v>
      </c>
      <c r="C223" s="170">
        <v>6099905</v>
      </c>
      <c r="D223" s="140" t="s">
        <v>159</v>
      </c>
      <c r="E223" s="191" t="s">
        <v>272</v>
      </c>
      <c r="F223" s="281"/>
      <c r="G223" s="138">
        <f t="shared" si="16"/>
        <v>0</v>
      </c>
      <c r="H223" s="281"/>
      <c r="I223" s="275"/>
      <c r="J223" s="275"/>
      <c r="K223" s="275"/>
      <c r="L223" s="275"/>
      <c r="M223" s="275"/>
      <c r="N223" s="172"/>
    </row>
    <row r="224" spans="1:14" ht="12.75" customHeight="1">
      <c r="A224" s="177">
        <v>208</v>
      </c>
      <c r="B224" s="200"/>
      <c r="C224" s="200"/>
      <c r="D224" s="201" t="s">
        <v>351</v>
      </c>
      <c r="E224" s="202"/>
      <c r="F224" s="283" t="s">
        <v>386</v>
      </c>
      <c r="G224" s="144">
        <f t="shared" si="16"/>
        <v>0</v>
      </c>
      <c r="H224" s="283"/>
      <c r="I224" s="284"/>
      <c r="J224" s="284"/>
      <c r="K224" s="284"/>
      <c r="L224" s="284"/>
      <c r="M224" s="275"/>
      <c r="N224" s="172"/>
    </row>
    <row r="225" spans="1:14" ht="12.75" customHeight="1">
      <c r="A225" s="140">
        <v>209</v>
      </c>
      <c r="B225" s="171"/>
      <c r="C225" s="171"/>
      <c r="D225" s="340" t="s">
        <v>443</v>
      </c>
      <c r="E225" s="140"/>
      <c r="F225" s="171"/>
      <c r="G225" s="138">
        <f>SUM(H225:M225)</f>
        <v>0</v>
      </c>
      <c r="H225" s="275"/>
      <c r="I225" s="275"/>
      <c r="J225" s="275"/>
      <c r="K225" s="275"/>
      <c r="L225" s="275"/>
      <c r="M225" s="275"/>
      <c r="N225" s="211"/>
    </row>
    <row r="226" spans="1:14" ht="12.75" customHeight="1">
      <c r="A226" s="206">
        <v>210</v>
      </c>
      <c r="B226" s="350" t="s">
        <v>164</v>
      </c>
      <c r="C226" s="351"/>
      <c r="D226" s="351"/>
      <c r="E226" s="351"/>
      <c r="F226" s="351"/>
      <c r="G226" s="351"/>
      <c r="H226" s="351"/>
      <c r="I226" s="351"/>
      <c r="J226" s="351"/>
      <c r="K226" s="351"/>
      <c r="L226" s="351"/>
      <c r="M226" s="352"/>
      <c r="N226" s="211"/>
    </row>
    <row r="227" spans="1:14" ht="12.75" customHeight="1">
      <c r="A227" s="206">
        <v>211</v>
      </c>
      <c r="B227" s="170">
        <v>1</v>
      </c>
      <c r="C227" s="170">
        <v>25000</v>
      </c>
      <c r="D227" s="140" t="s">
        <v>170</v>
      </c>
      <c r="E227" s="138" t="s">
        <v>213</v>
      </c>
      <c r="F227" s="138" t="s">
        <v>313</v>
      </c>
      <c r="G227" s="138">
        <f aca="true" t="shared" si="17" ref="G227:G233">SUM(H227:M227)</f>
        <v>0</v>
      </c>
      <c r="H227" s="227"/>
      <c r="I227" s="275"/>
      <c r="J227" s="275"/>
      <c r="K227" s="275"/>
      <c r="L227" s="275"/>
      <c r="M227" s="275"/>
      <c r="N227" s="211"/>
    </row>
    <row r="228" spans="1:14" ht="12.75" customHeight="1">
      <c r="A228" s="206">
        <v>212</v>
      </c>
      <c r="B228" s="170">
        <v>25001</v>
      </c>
      <c r="C228" s="170">
        <v>32000</v>
      </c>
      <c r="D228" s="140" t="s">
        <v>221</v>
      </c>
      <c r="E228" s="138" t="s">
        <v>213</v>
      </c>
      <c r="F228" s="138" t="s">
        <v>314</v>
      </c>
      <c r="G228" s="138">
        <f t="shared" si="17"/>
        <v>0</v>
      </c>
      <c r="H228" s="227"/>
      <c r="I228" s="275"/>
      <c r="J228" s="275"/>
      <c r="K228" s="275"/>
      <c r="L228" s="275"/>
      <c r="M228" s="275"/>
      <c r="N228" s="211"/>
    </row>
    <row r="229" spans="1:14" ht="12.75" customHeight="1">
      <c r="A229" s="140">
        <v>213</v>
      </c>
      <c r="B229" s="170">
        <v>32001</v>
      </c>
      <c r="C229" s="170">
        <v>50000</v>
      </c>
      <c r="D229" s="140" t="s">
        <v>310</v>
      </c>
      <c r="E229" s="138" t="s">
        <v>213</v>
      </c>
      <c r="F229" s="138" t="s">
        <v>314</v>
      </c>
      <c r="G229" s="138">
        <f t="shared" si="17"/>
        <v>0</v>
      </c>
      <c r="H229" s="227"/>
      <c r="I229" s="275"/>
      <c r="J229" s="275"/>
      <c r="K229" s="275"/>
      <c r="L229" s="275"/>
      <c r="M229" s="275"/>
      <c r="N229" s="211"/>
    </row>
    <row r="230" spans="1:14" ht="12.75" customHeight="1">
      <c r="A230" s="140">
        <v>214</v>
      </c>
      <c r="B230" s="170">
        <v>50001</v>
      </c>
      <c r="C230" s="170">
        <v>315000</v>
      </c>
      <c r="D230" s="140" t="s">
        <v>171</v>
      </c>
      <c r="E230" s="138" t="s">
        <v>214</v>
      </c>
      <c r="F230" s="138" t="s">
        <v>311</v>
      </c>
      <c r="G230" s="138">
        <f t="shared" si="17"/>
        <v>0</v>
      </c>
      <c r="H230" s="227"/>
      <c r="I230" s="275"/>
      <c r="J230" s="275"/>
      <c r="K230" s="275"/>
      <c r="L230" s="275"/>
      <c r="M230" s="275"/>
      <c r="N230" s="211"/>
    </row>
    <row r="231" spans="1:14" ht="12.75" customHeight="1">
      <c r="A231" s="140">
        <v>215</v>
      </c>
      <c r="B231" s="170">
        <v>315001</v>
      </c>
      <c r="C231" s="170">
        <v>1600000</v>
      </c>
      <c r="D231" s="140" t="s">
        <v>221</v>
      </c>
      <c r="E231" s="138" t="s">
        <v>214</v>
      </c>
      <c r="F231" s="138" t="s">
        <v>311</v>
      </c>
      <c r="G231" s="138">
        <f t="shared" si="17"/>
        <v>0</v>
      </c>
      <c r="H231" s="227"/>
      <c r="I231" s="275"/>
      <c r="J231" s="275"/>
      <c r="K231" s="275"/>
      <c r="L231" s="275"/>
      <c r="M231" s="275"/>
      <c r="N231" s="211"/>
    </row>
    <row r="232" spans="1:14" ht="12.75" customHeight="1">
      <c r="A232" s="140">
        <v>216</v>
      </c>
      <c r="B232" s="170">
        <v>1600001</v>
      </c>
      <c r="C232" s="170">
        <v>6099905</v>
      </c>
      <c r="D232" s="140" t="s">
        <v>221</v>
      </c>
      <c r="E232" s="138" t="s">
        <v>214</v>
      </c>
      <c r="F232" s="138" t="s">
        <v>312</v>
      </c>
      <c r="G232" s="138">
        <f t="shared" si="17"/>
        <v>0</v>
      </c>
      <c r="H232" s="227"/>
      <c r="I232" s="275"/>
      <c r="J232" s="275"/>
      <c r="K232" s="275"/>
      <c r="L232" s="275"/>
      <c r="M232" s="275"/>
      <c r="N232" s="211"/>
    </row>
    <row r="233" spans="1:14" ht="12.75" customHeight="1">
      <c r="A233" s="140">
        <v>217</v>
      </c>
      <c r="B233" s="170"/>
      <c r="C233" s="170"/>
      <c r="D233" s="140" t="s">
        <v>351</v>
      </c>
      <c r="E233" s="155"/>
      <c r="F233" s="155"/>
      <c r="G233" s="138">
        <f t="shared" si="17"/>
        <v>0</v>
      </c>
      <c r="H233" s="227"/>
      <c r="I233" s="275"/>
      <c r="J233" s="275"/>
      <c r="K233" s="275"/>
      <c r="L233" s="275"/>
      <c r="M233" s="275"/>
      <c r="N233" s="211"/>
    </row>
    <row r="234" spans="1:23" ht="12.75" customHeight="1">
      <c r="A234" s="140">
        <v>218</v>
      </c>
      <c r="B234" s="170"/>
      <c r="C234" s="170"/>
      <c r="D234" s="340" t="s">
        <v>443</v>
      </c>
      <c r="E234" s="155"/>
      <c r="F234" s="155"/>
      <c r="G234" s="138">
        <f>SUM(H234:M234)</f>
        <v>0</v>
      </c>
      <c r="H234" s="227"/>
      <c r="I234" s="275"/>
      <c r="J234" s="275"/>
      <c r="K234" s="275"/>
      <c r="L234" s="275"/>
      <c r="M234" s="275"/>
      <c r="N234" s="212"/>
      <c r="O234" s="220"/>
      <c r="P234" s="220"/>
      <c r="Q234" s="220"/>
      <c r="R234" s="220"/>
      <c r="S234" s="220"/>
      <c r="T234" s="220"/>
      <c r="U234" s="220"/>
      <c r="V234" s="220"/>
      <c r="W234" s="220"/>
    </row>
    <row r="235" spans="1:14" ht="12.75" customHeight="1">
      <c r="A235" s="140">
        <v>219</v>
      </c>
      <c r="B235" s="350" t="s">
        <v>172</v>
      </c>
      <c r="C235" s="351"/>
      <c r="D235" s="351"/>
      <c r="E235" s="351"/>
      <c r="F235" s="351"/>
      <c r="G235" s="351"/>
      <c r="H235" s="351"/>
      <c r="I235" s="351"/>
      <c r="J235" s="351"/>
      <c r="K235" s="351"/>
      <c r="L235" s="351"/>
      <c r="M235" s="352"/>
      <c r="N235" s="211"/>
    </row>
    <row r="236" spans="1:14" ht="12.75" customHeight="1">
      <c r="A236" s="140">
        <v>220</v>
      </c>
      <c r="B236" s="170">
        <v>1</v>
      </c>
      <c r="C236" s="170">
        <v>47000</v>
      </c>
      <c r="D236" s="140" t="s">
        <v>315</v>
      </c>
      <c r="E236" s="138" t="s">
        <v>93</v>
      </c>
      <c r="F236" s="174" t="s">
        <v>316</v>
      </c>
      <c r="G236" s="138">
        <f>SUM(H236:M236)</f>
        <v>0</v>
      </c>
      <c r="H236" s="276"/>
      <c r="I236" s="275"/>
      <c r="J236" s="275"/>
      <c r="K236" s="275"/>
      <c r="L236" s="275"/>
      <c r="M236" s="275"/>
      <c r="N236" s="211"/>
    </row>
    <row r="237" spans="1:14" ht="12.75" customHeight="1">
      <c r="A237" s="140">
        <v>221</v>
      </c>
      <c r="B237" s="170">
        <v>1</v>
      </c>
      <c r="C237" s="170">
        <v>47000</v>
      </c>
      <c r="D237" s="140" t="s">
        <v>315</v>
      </c>
      <c r="E237" s="138" t="s">
        <v>93</v>
      </c>
      <c r="F237" s="174" t="s">
        <v>317</v>
      </c>
      <c r="G237" s="138">
        <f>SUM(H237:M237)</f>
        <v>0</v>
      </c>
      <c r="H237" s="276"/>
      <c r="I237" s="275"/>
      <c r="J237" s="275"/>
      <c r="K237" s="275"/>
      <c r="L237" s="275"/>
      <c r="M237" s="275"/>
      <c r="N237" s="211"/>
    </row>
    <row r="238" spans="1:14" ht="12.75" customHeight="1">
      <c r="A238" s="140">
        <v>222</v>
      </c>
      <c r="B238" s="189"/>
      <c r="C238" s="189"/>
      <c r="D238" s="140" t="s">
        <v>351</v>
      </c>
      <c r="E238" s="140"/>
      <c r="F238" s="299"/>
      <c r="G238" s="138">
        <f>SUM(H238:M238)</f>
        <v>0</v>
      </c>
      <c r="H238" s="276"/>
      <c r="I238" s="275"/>
      <c r="J238" s="275"/>
      <c r="K238" s="275"/>
      <c r="L238" s="275"/>
      <c r="M238" s="275"/>
      <c r="N238" s="211"/>
    </row>
    <row r="239" spans="1:14" ht="12.75" customHeight="1">
      <c r="A239" s="140">
        <v>223</v>
      </c>
      <c r="B239" s="171"/>
      <c r="C239" s="171"/>
      <c r="D239" s="340" t="s">
        <v>443</v>
      </c>
      <c r="E239" s="140"/>
      <c r="F239" s="181"/>
      <c r="G239" s="138">
        <f>SUM(H239:M239)</f>
        <v>0</v>
      </c>
      <c r="H239" s="276"/>
      <c r="I239" s="275"/>
      <c r="J239" s="275"/>
      <c r="K239" s="275"/>
      <c r="L239" s="275"/>
      <c r="M239" s="275"/>
      <c r="N239" s="211"/>
    </row>
    <row r="240" spans="1:14" ht="12.75" customHeight="1">
      <c r="A240" s="206">
        <v>224</v>
      </c>
      <c r="B240" s="350" t="s">
        <v>165</v>
      </c>
      <c r="C240" s="351"/>
      <c r="D240" s="351"/>
      <c r="E240" s="351"/>
      <c r="F240" s="351"/>
      <c r="G240" s="351"/>
      <c r="H240" s="351"/>
      <c r="I240" s="351"/>
      <c r="J240" s="351"/>
      <c r="K240" s="351"/>
      <c r="L240" s="351"/>
      <c r="M240" s="352"/>
      <c r="N240" s="211"/>
    </row>
    <row r="241" spans="1:14" ht="12.75" customHeight="1">
      <c r="A241" s="206">
        <v>225</v>
      </c>
      <c r="B241" s="170">
        <v>50000</v>
      </c>
      <c r="C241" s="170">
        <v>2592361</v>
      </c>
      <c r="D241" s="140" t="s">
        <v>176</v>
      </c>
      <c r="E241" s="138" t="s">
        <v>319</v>
      </c>
      <c r="F241" s="174" t="s">
        <v>221</v>
      </c>
      <c r="G241" s="138">
        <f aca="true" t="shared" si="18" ref="G241:G246">SUM(H241:M241)</f>
        <v>0</v>
      </c>
      <c r="H241" s="276"/>
      <c r="I241" s="275"/>
      <c r="J241" s="275"/>
      <c r="K241" s="275"/>
      <c r="L241" s="275"/>
      <c r="M241" s="275"/>
      <c r="N241" s="211"/>
    </row>
    <row r="242" spans="1:14" ht="12.75" customHeight="1">
      <c r="A242" s="206">
        <v>226</v>
      </c>
      <c r="B242" s="170">
        <v>2592362</v>
      </c>
      <c r="C242" s="170">
        <v>3890000</v>
      </c>
      <c r="D242" s="140" t="s">
        <v>176</v>
      </c>
      <c r="E242" s="138" t="s">
        <v>318</v>
      </c>
      <c r="F242" s="174" t="s">
        <v>320</v>
      </c>
      <c r="G242" s="138">
        <f t="shared" si="18"/>
        <v>0</v>
      </c>
      <c r="H242" s="276"/>
      <c r="I242" s="275"/>
      <c r="J242" s="275"/>
      <c r="K242" s="275"/>
      <c r="L242" s="275"/>
      <c r="M242" s="275"/>
      <c r="N242" s="211"/>
    </row>
    <row r="243" spans="1:14" ht="12.75" customHeight="1">
      <c r="A243" s="140">
        <v>227</v>
      </c>
      <c r="B243" s="170">
        <v>4200000</v>
      </c>
      <c r="C243" s="170">
        <v>4250000</v>
      </c>
      <c r="D243" s="140" t="s">
        <v>176</v>
      </c>
      <c r="E243" s="138" t="s">
        <v>321</v>
      </c>
      <c r="F243" s="174" t="s">
        <v>221</v>
      </c>
      <c r="G243" s="138">
        <f t="shared" si="18"/>
        <v>0</v>
      </c>
      <c r="H243" s="276"/>
      <c r="I243" s="275"/>
      <c r="J243" s="275"/>
      <c r="K243" s="275"/>
      <c r="L243" s="275"/>
      <c r="M243" s="275"/>
      <c r="N243" s="211"/>
    </row>
    <row r="244" spans="1:14" ht="12.75" customHeight="1">
      <c r="A244" s="140">
        <v>228</v>
      </c>
      <c r="B244" s="170">
        <v>4250001</v>
      </c>
      <c r="C244" s="170">
        <v>6099905</v>
      </c>
      <c r="D244" s="140" t="s">
        <v>176</v>
      </c>
      <c r="E244" s="138" t="s">
        <v>321</v>
      </c>
      <c r="F244" s="174" t="s">
        <v>221</v>
      </c>
      <c r="G244" s="138">
        <f t="shared" si="18"/>
        <v>0</v>
      </c>
      <c r="H244" s="276"/>
      <c r="I244" s="275"/>
      <c r="J244" s="275"/>
      <c r="K244" s="275"/>
      <c r="L244" s="275"/>
      <c r="M244" s="275"/>
      <c r="N244" s="211"/>
    </row>
    <row r="245" spans="1:14" ht="12.75" customHeight="1">
      <c r="A245" s="140">
        <v>229</v>
      </c>
      <c r="B245" s="180"/>
      <c r="C245" s="180"/>
      <c r="D245" s="140" t="s">
        <v>351</v>
      </c>
      <c r="E245" s="181"/>
      <c r="F245" s="299"/>
      <c r="G245" s="138">
        <f t="shared" si="18"/>
        <v>0</v>
      </c>
      <c r="H245" s="276"/>
      <c r="I245" s="275"/>
      <c r="J245" s="275"/>
      <c r="K245" s="275"/>
      <c r="L245" s="275"/>
      <c r="M245" s="275"/>
      <c r="N245" s="211"/>
    </row>
    <row r="246" spans="1:23" ht="12.75" customHeight="1">
      <c r="A246" s="140">
        <v>230</v>
      </c>
      <c r="B246" s="139"/>
      <c r="C246" s="139"/>
      <c r="D246" s="340" t="s">
        <v>443</v>
      </c>
      <c r="E246" s="139"/>
      <c r="F246" s="139"/>
      <c r="G246" s="138">
        <f t="shared" si="18"/>
        <v>0</v>
      </c>
      <c r="H246" s="275"/>
      <c r="I246" s="275"/>
      <c r="J246" s="275"/>
      <c r="K246" s="275"/>
      <c r="L246" s="275"/>
      <c r="M246" s="275"/>
      <c r="N246" s="212"/>
      <c r="O246" s="220"/>
      <c r="P246" s="220"/>
      <c r="Q246" s="220"/>
      <c r="R246" s="220"/>
      <c r="S246" s="220"/>
      <c r="T246" s="220"/>
      <c r="U246" s="220"/>
      <c r="V246" s="220"/>
      <c r="W246" s="220"/>
    </row>
    <row r="247" spans="1:14" ht="12.75" customHeight="1">
      <c r="A247" s="140">
        <v>231</v>
      </c>
      <c r="B247" s="350" t="s">
        <v>166</v>
      </c>
      <c r="C247" s="351"/>
      <c r="D247" s="351"/>
      <c r="E247" s="351"/>
      <c r="F247" s="351"/>
      <c r="G247" s="351"/>
      <c r="H247" s="351"/>
      <c r="I247" s="351"/>
      <c r="J247" s="351"/>
      <c r="K247" s="351"/>
      <c r="L247" s="351"/>
      <c r="M247" s="352"/>
      <c r="N247" s="211"/>
    </row>
    <row r="248" spans="1:14" ht="12.75" customHeight="1">
      <c r="A248" s="140">
        <v>232</v>
      </c>
      <c r="B248" s="170">
        <v>50000</v>
      </c>
      <c r="C248" s="170">
        <v>1470000</v>
      </c>
      <c r="D248" s="140" t="s">
        <v>189</v>
      </c>
      <c r="E248" s="138" t="s">
        <v>221</v>
      </c>
      <c r="F248" s="276"/>
      <c r="G248" s="138">
        <f>SUM(H248:M248)</f>
        <v>0</v>
      </c>
      <c r="H248" s="276"/>
      <c r="I248" s="275"/>
      <c r="J248" s="275"/>
      <c r="K248" s="275"/>
      <c r="L248" s="275"/>
      <c r="M248" s="275"/>
      <c r="N248" s="211"/>
    </row>
    <row r="249" spans="1:14" ht="12.75" customHeight="1">
      <c r="A249" s="140">
        <v>233</v>
      </c>
      <c r="B249" s="170">
        <v>1470001</v>
      </c>
      <c r="C249" s="170">
        <v>2500000</v>
      </c>
      <c r="D249" s="140" t="s">
        <v>190</v>
      </c>
      <c r="E249" s="138">
        <v>2</v>
      </c>
      <c r="F249" s="276"/>
      <c r="G249" s="138">
        <f>SUM(H249:M249)</f>
        <v>0</v>
      </c>
      <c r="H249" s="276"/>
      <c r="I249" s="275"/>
      <c r="J249" s="275"/>
      <c r="K249" s="275"/>
      <c r="L249" s="275"/>
      <c r="M249" s="275"/>
      <c r="N249" s="211"/>
    </row>
    <row r="250" spans="1:14" ht="12.75" customHeight="1">
      <c r="A250" s="140">
        <v>234</v>
      </c>
      <c r="B250" s="170">
        <v>2500001</v>
      </c>
      <c r="C250" s="170">
        <v>6099905</v>
      </c>
      <c r="D250" s="140" t="s">
        <v>190</v>
      </c>
      <c r="E250" s="138">
        <v>3</v>
      </c>
      <c r="F250" s="276"/>
      <c r="G250" s="138">
        <f>SUM(H250:M250)</f>
        <v>0</v>
      </c>
      <c r="H250" s="276"/>
      <c r="I250" s="275"/>
      <c r="J250" s="275"/>
      <c r="K250" s="275"/>
      <c r="L250" s="275"/>
      <c r="M250" s="275"/>
      <c r="N250" s="211"/>
    </row>
    <row r="251" spans="1:14" ht="12.75" customHeight="1">
      <c r="A251" s="140">
        <v>235</v>
      </c>
      <c r="B251" s="180"/>
      <c r="C251" s="180"/>
      <c r="D251" s="140" t="s">
        <v>351</v>
      </c>
      <c r="E251" s="174"/>
      <c r="F251" s="276"/>
      <c r="G251" s="138">
        <f>SUM(H251:M251)</f>
        <v>0</v>
      </c>
      <c r="H251" s="276"/>
      <c r="I251" s="275"/>
      <c r="J251" s="275"/>
      <c r="K251" s="275"/>
      <c r="L251" s="275"/>
      <c r="M251" s="275"/>
      <c r="N251" s="211"/>
    </row>
    <row r="252" spans="1:23" ht="12.75" customHeight="1">
      <c r="A252" s="140">
        <v>236</v>
      </c>
      <c r="B252" s="139"/>
      <c r="C252" s="139"/>
      <c r="D252" s="340" t="s">
        <v>443</v>
      </c>
      <c r="E252" s="139"/>
      <c r="F252" s="274"/>
      <c r="G252" s="138">
        <f>SUM(H252:M252)</f>
        <v>0</v>
      </c>
      <c r="H252" s="275"/>
      <c r="I252" s="275"/>
      <c r="J252" s="275"/>
      <c r="K252" s="275"/>
      <c r="L252" s="275"/>
      <c r="M252" s="275"/>
      <c r="N252" s="212"/>
      <c r="O252" s="220"/>
      <c r="P252" s="220"/>
      <c r="Q252" s="220"/>
      <c r="R252" s="220"/>
      <c r="S252" s="220"/>
      <c r="T252" s="220"/>
      <c r="U252" s="220"/>
      <c r="V252" s="220"/>
      <c r="W252" s="220"/>
    </row>
    <row r="253" spans="1:14" ht="12.75" customHeight="1">
      <c r="A253" s="140">
        <v>237</v>
      </c>
      <c r="B253" s="350" t="s">
        <v>186</v>
      </c>
      <c r="C253" s="351"/>
      <c r="D253" s="351"/>
      <c r="E253" s="351"/>
      <c r="F253" s="351"/>
      <c r="G253" s="351"/>
      <c r="H253" s="351"/>
      <c r="I253" s="351"/>
      <c r="J253" s="351"/>
      <c r="K253" s="351"/>
      <c r="L253" s="351"/>
      <c r="M253" s="352"/>
      <c r="N253" s="211"/>
    </row>
    <row r="254" spans="1:14" ht="12.75" customHeight="1">
      <c r="A254" s="140">
        <v>238</v>
      </c>
      <c r="B254" s="170">
        <v>1</v>
      </c>
      <c r="C254" s="170">
        <v>50000</v>
      </c>
      <c r="D254" s="140" t="s">
        <v>187</v>
      </c>
      <c r="E254" s="138" t="s">
        <v>322</v>
      </c>
      <c r="F254" s="299"/>
      <c r="G254" s="138">
        <f>SUM(H254:M254)</f>
        <v>0</v>
      </c>
      <c r="H254" s="276"/>
      <c r="I254" s="275"/>
      <c r="J254" s="275"/>
      <c r="K254" s="275"/>
      <c r="L254" s="275"/>
      <c r="M254" s="275"/>
      <c r="N254" s="211"/>
    </row>
    <row r="255" spans="1:14" ht="12.75" customHeight="1">
      <c r="A255" s="140">
        <v>239</v>
      </c>
      <c r="B255" s="170">
        <v>50001</v>
      </c>
      <c r="C255" s="170">
        <v>6099905</v>
      </c>
      <c r="D255" s="140" t="s">
        <v>188</v>
      </c>
      <c r="E255" s="138" t="s">
        <v>323</v>
      </c>
      <c r="F255" s="299"/>
      <c r="G255" s="138">
        <f>SUM(H255:M255)</f>
        <v>0</v>
      </c>
      <c r="H255" s="276"/>
      <c r="I255" s="275"/>
      <c r="J255" s="275"/>
      <c r="K255" s="275"/>
      <c r="L255" s="275"/>
      <c r="M255" s="275"/>
      <c r="N255" s="211"/>
    </row>
    <row r="256" spans="1:14" ht="12.75" customHeight="1">
      <c r="A256" s="140">
        <v>240</v>
      </c>
      <c r="B256" s="180"/>
      <c r="C256" s="180"/>
      <c r="D256" s="140" t="s">
        <v>351</v>
      </c>
      <c r="E256" s="174"/>
      <c r="F256" s="299"/>
      <c r="G256" s="138">
        <f>SUM(H256:M256)</f>
        <v>0</v>
      </c>
      <c r="H256" s="276"/>
      <c r="I256" s="275"/>
      <c r="J256" s="275"/>
      <c r="K256" s="275"/>
      <c r="L256" s="275"/>
      <c r="M256" s="275"/>
      <c r="N256" s="211"/>
    </row>
    <row r="257" spans="1:23" ht="12.75" customHeight="1">
      <c r="A257" s="140">
        <v>241</v>
      </c>
      <c r="B257" s="180"/>
      <c r="C257" s="180"/>
      <c r="D257" s="340" t="s">
        <v>443</v>
      </c>
      <c r="E257" s="181"/>
      <c r="F257" s="299"/>
      <c r="G257" s="138">
        <f>SUM(H257:M257)</f>
        <v>0</v>
      </c>
      <c r="H257" s="276"/>
      <c r="I257" s="275"/>
      <c r="J257" s="275"/>
      <c r="K257" s="275"/>
      <c r="L257" s="275"/>
      <c r="M257" s="275"/>
      <c r="N257" s="212"/>
      <c r="O257" s="220"/>
      <c r="P257" s="220"/>
      <c r="Q257" s="220"/>
      <c r="R257" s="220"/>
      <c r="S257" s="220"/>
      <c r="T257" s="220"/>
      <c r="U257" s="220"/>
      <c r="V257" s="220"/>
      <c r="W257" s="220"/>
    </row>
    <row r="258" spans="1:14" ht="12.75" customHeight="1">
      <c r="A258" s="140">
        <v>242</v>
      </c>
      <c r="B258" s="350" t="s">
        <v>191</v>
      </c>
      <c r="C258" s="351"/>
      <c r="D258" s="351"/>
      <c r="E258" s="351"/>
      <c r="F258" s="351"/>
      <c r="G258" s="351"/>
      <c r="H258" s="351"/>
      <c r="I258" s="351"/>
      <c r="J258" s="351"/>
      <c r="K258" s="351"/>
      <c r="L258" s="351"/>
      <c r="M258" s="352"/>
      <c r="N258" s="211"/>
    </row>
    <row r="259" spans="1:14" ht="12.75" customHeight="1">
      <c r="A259" s="140">
        <v>243</v>
      </c>
      <c r="B259" s="170">
        <v>1</v>
      </c>
      <c r="C259" s="170">
        <v>50000</v>
      </c>
      <c r="D259" s="140" t="s">
        <v>192</v>
      </c>
      <c r="E259" s="138" t="s">
        <v>324</v>
      </c>
      <c r="F259" s="276"/>
      <c r="G259" s="138">
        <f>SUM(H259:M259)</f>
        <v>0</v>
      </c>
      <c r="H259" s="276"/>
      <c r="I259" s="275"/>
      <c r="J259" s="275"/>
      <c r="K259" s="275"/>
      <c r="L259" s="275"/>
      <c r="M259" s="275"/>
      <c r="N259" s="211"/>
    </row>
    <row r="260" spans="1:14" ht="12.75" customHeight="1">
      <c r="A260" s="140">
        <v>244</v>
      </c>
      <c r="B260" s="170">
        <v>50001</v>
      </c>
      <c r="C260" s="170">
        <v>1360000</v>
      </c>
      <c r="D260" s="140" t="s">
        <v>193</v>
      </c>
      <c r="E260" s="138" t="s">
        <v>325</v>
      </c>
      <c r="F260" s="276"/>
      <c r="G260" s="138">
        <f>SUM(H260:M260)</f>
        <v>0</v>
      </c>
      <c r="H260" s="276"/>
      <c r="I260" s="275"/>
      <c r="J260" s="275"/>
      <c r="K260" s="275"/>
      <c r="L260" s="275"/>
      <c r="M260" s="275"/>
      <c r="N260" s="211"/>
    </row>
    <row r="261" spans="1:14" ht="12.75" customHeight="1">
      <c r="A261" s="140">
        <v>245</v>
      </c>
      <c r="B261" s="170">
        <v>1360001</v>
      </c>
      <c r="C261" s="170">
        <v>6099905</v>
      </c>
      <c r="D261" s="140" t="s">
        <v>193</v>
      </c>
      <c r="E261" s="138" t="s">
        <v>325</v>
      </c>
      <c r="F261" s="276"/>
      <c r="G261" s="138">
        <f>SUM(H261:M261)</f>
        <v>0</v>
      </c>
      <c r="H261" s="276"/>
      <c r="I261" s="275"/>
      <c r="J261" s="275"/>
      <c r="K261" s="275"/>
      <c r="L261" s="275"/>
      <c r="M261" s="275"/>
      <c r="N261" s="211"/>
    </row>
    <row r="262" spans="1:14" ht="12.75" customHeight="1">
      <c r="A262" s="140">
        <v>246</v>
      </c>
      <c r="B262" s="180"/>
      <c r="C262" s="180"/>
      <c r="D262" s="140" t="s">
        <v>351</v>
      </c>
      <c r="E262" s="181"/>
      <c r="F262" s="299"/>
      <c r="G262" s="138">
        <f>SUM(H262:M262)</f>
        <v>0</v>
      </c>
      <c r="H262" s="276"/>
      <c r="I262" s="275"/>
      <c r="J262" s="275"/>
      <c r="K262" s="275"/>
      <c r="L262" s="275"/>
      <c r="M262" s="275"/>
      <c r="N262" s="211"/>
    </row>
    <row r="263" spans="1:23" ht="12.75" customHeight="1">
      <c r="A263" s="140">
        <v>247</v>
      </c>
      <c r="B263" s="139"/>
      <c r="C263" s="139"/>
      <c r="D263" s="340" t="s">
        <v>443</v>
      </c>
      <c r="E263" s="139"/>
      <c r="F263" s="274"/>
      <c r="G263" s="138">
        <f>SUM(H263:M263)</f>
        <v>0</v>
      </c>
      <c r="H263" s="275"/>
      <c r="I263" s="275"/>
      <c r="J263" s="275"/>
      <c r="K263" s="275"/>
      <c r="L263" s="275"/>
      <c r="M263" s="275"/>
      <c r="N263" s="212"/>
      <c r="O263" s="220"/>
      <c r="P263" s="220"/>
      <c r="Q263" s="220"/>
      <c r="R263" s="220"/>
      <c r="S263" s="220"/>
      <c r="T263" s="220"/>
      <c r="U263" s="220"/>
      <c r="V263" s="220"/>
      <c r="W263" s="220"/>
    </row>
    <row r="264" spans="1:14" ht="12.75" customHeight="1">
      <c r="A264" s="140">
        <v>248</v>
      </c>
      <c r="B264" s="350" t="s">
        <v>194</v>
      </c>
      <c r="C264" s="351"/>
      <c r="D264" s="351"/>
      <c r="E264" s="351"/>
      <c r="F264" s="351"/>
      <c r="G264" s="351"/>
      <c r="H264" s="351"/>
      <c r="I264" s="351"/>
      <c r="J264" s="351"/>
      <c r="K264" s="351"/>
      <c r="L264" s="351"/>
      <c r="M264" s="352"/>
      <c r="N264" s="211"/>
    </row>
    <row r="265" spans="1:14" ht="12.75" customHeight="1">
      <c r="A265" s="140">
        <v>249</v>
      </c>
      <c r="B265" s="170">
        <v>1</v>
      </c>
      <c r="C265" s="170">
        <v>1360000</v>
      </c>
      <c r="D265" s="140" t="s">
        <v>195</v>
      </c>
      <c r="E265" s="138" t="s">
        <v>196</v>
      </c>
      <c r="F265" s="276"/>
      <c r="G265" s="138">
        <f>SUM(H265:M265)</f>
        <v>0</v>
      </c>
      <c r="H265" s="276"/>
      <c r="I265" s="275"/>
      <c r="J265" s="275"/>
      <c r="K265" s="275"/>
      <c r="L265" s="275"/>
      <c r="M265" s="275"/>
      <c r="N265" s="211"/>
    </row>
    <row r="266" spans="1:14" ht="12.75" customHeight="1">
      <c r="A266" s="140">
        <v>250</v>
      </c>
      <c r="B266" s="170">
        <v>1360001</v>
      </c>
      <c r="C266" s="170">
        <v>6099905</v>
      </c>
      <c r="D266" s="140" t="s">
        <v>197</v>
      </c>
      <c r="E266" s="138" t="s">
        <v>196</v>
      </c>
      <c r="F266" s="276"/>
      <c r="G266" s="138">
        <f>SUM(H266:M266)</f>
        <v>0</v>
      </c>
      <c r="H266" s="276"/>
      <c r="I266" s="275"/>
      <c r="J266" s="275"/>
      <c r="K266" s="275"/>
      <c r="L266" s="275"/>
      <c r="M266" s="275"/>
      <c r="N266" s="211"/>
    </row>
    <row r="267" spans="1:23" ht="12.75" customHeight="1">
      <c r="A267" s="140">
        <v>251</v>
      </c>
      <c r="B267" s="139"/>
      <c r="C267" s="139"/>
      <c r="D267" s="140"/>
      <c r="E267" s="139"/>
      <c r="F267" s="274"/>
      <c r="G267" s="138">
        <f>SUM(H267:M267)</f>
        <v>0</v>
      </c>
      <c r="H267" s="275"/>
      <c r="I267" s="275"/>
      <c r="J267" s="275"/>
      <c r="K267" s="275"/>
      <c r="L267" s="275"/>
      <c r="M267" s="275"/>
      <c r="N267" s="212"/>
      <c r="O267" s="220"/>
      <c r="P267" s="220"/>
      <c r="Q267" s="220"/>
      <c r="R267" s="220"/>
      <c r="S267" s="220"/>
      <c r="T267" s="220"/>
      <c r="U267" s="220"/>
      <c r="V267" s="220"/>
      <c r="W267" s="220"/>
    </row>
    <row r="268" spans="1:14" ht="12.75" customHeight="1">
      <c r="A268" s="206">
        <v>252</v>
      </c>
      <c r="B268" s="350" t="s">
        <v>200</v>
      </c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2"/>
      <c r="N268" s="211"/>
    </row>
    <row r="269" spans="1:14" ht="12.75" customHeight="1">
      <c r="A269" s="206">
        <v>253</v>
      </c>
      <c r="B269" s="170">
        <v>81</v>
      </c>
      <c r="C269" s="170">
        <v>30000</v>
      </c>
      <c r="D269" s="140" t="s">
        <v>199</v>
      </c>
      <c r="E269" s="138" t="s">
        <v>353</v>
      </c>
      <c r="F269" s="300"/>
      <c r="G269" s="138">
        <f aca="true" t="shared" si="19" ref="G269:G277">SUM(H269:M269)</f>
        <v>0</v>
      </c>
      <c r="H269" s="227"/>
      <c r="I269" s="275"/>
      <c r="J269" s="275"/>
      <c r="K269" s="275"/>
      <c r="L269" s="275"/>
      <c r="M269" s="275"/>
      <c r="N269" s="211"/>
    </row>
    <row r="270" spans="1:14" ht="12.75" customHeight="1">
      <c r="A270" s="206">
        <v>254</v>
      </c>
      <c r="B270" s="170">
        <v>30001</v>
      </c>
      <c r="C270" s="170">
        <v>50000</v>
      </c>
      <c r="D270" s="140" t="s">
        <v>199</v>
      </c>
      <c r="E270" s="138" t="s">
        <v>355</v>
      </c>
      <c r="F270" s="300"/>
      <c r="G270" s="138">
        <f t="shared" si="19"/>
        <v>0</v>
      </c>
      <c r="H270" s="227"/>
      <c r="I270" s="275"/>
      <c r="J270" s="275"/>
      <c r="K270" s="275"/>
      <c r="L270" s="275"/>
      <c r="M270" s="275"/>
      <c r="N270" s="211"/>
    </row>
    <row r="271" spans="1:14" ht="12.75" customHeight="1">
      <c r="A271" s="140">
        <v>255</v>
      </c>
      <c r="B271" s="170">
        <v>50001</v>
      </c>
      <c r="C271" s="170">
        <v>70000</v>
      </c>
      <c r="D271" s="140" t="s">
        <v>199</v>
      </c>
      <c r="E271" s="138" t="s">
        <v>354</v>
      </c>
      <c r="F271" s="300"/>
      <c r="G271" s="138">
        <f t="shared" si="19"/>
        <v>0</v>
      </c>
      <c r="H271" s="227"/>
      <c r="I271" s="275"/>
      <c r="J271" s="275"/>
      <c r="K271" s="275"/>
      <c r="L271" s="275"/>
      <c r="M271" s="275"/>
      <c r="N271" s="211"/>
    </row>
    <row r="272" spans="1:14" ht="12.75" customHeight="1">
      <c r="A272" s="140">
        <v>256</v>
      </c>
      <c r="B272" s="170">
        <v>70001</v>
      </c>
      <c r="C272" s="170">
        <v>480000</v>
      </c>
      <c r="D272" s="140" t="s">
        <v>199</v>
      </c>
      <c r="E272" s="138" t="s">
        <v>356</v>
      </c>
      <c r="F272" s="300"/>
      <c r="G272" s="138">
        <f t="shared" si="19"/>
        <v>0</v>
      </c>
      <c r="H272" s="227"/>
      <c r="I272" s="275"/>
      <c r="J272" s="275"/>
      <c r="K272" s="275"/>
      <c r="L272" s="275"/>
      <c r="M272" s="275"/>
      <c r="N272" s="211"/>
    </row>
    <row r="273" spans="1:14" ht="12.75" customHeight="1">
      <c r="A273" s="140">
        <v>257</v>
      </c>
      <c r="B273" s="170">
        <v>480001</v>
      </c>
      <c r="C273" s="170">
        <v>950000</v>
      </c>
      <c r="D273" s="140" t="s">
        <v>199</v>
      </c>
      <c r="E273" s="138" t="s">
        <v>357</v>
      </c>
      <c r="F273" s="300"/>
      <c r="G273" s="138">
        <f t="shared" si="19"/>
        <v>0</v>
      </c>
      <c r="H273" s="227"/>
      <c r="I273" s="275"/>
      <c r="J273" s="275"/>
      <c r="K273" s="275"/>
      <c r="L273" s="275"/>
      <c r="M273" s="275"/>
      <c r="N273" s="211"/>
    </row>
    <row r="274" spans="1:14" ht="12.75" customHeight="1">
      <c r="A274" s="140">
        <v>258</v>
      </c>
      <c r="B274" s="170">
        <v>950001</v>
      </c>
      <c r="C274" s="170">
        <v>3888081</v>
      </c>
      <c r="D274" s="140" t="s">
        <v>199</v>
      </c>
      <c r="E274" s="138" t="s">
        <v>358</v>
      </c>
      <c r="F274" s="300"/>
      <c r="G274" s="138">
        <f t="shared" si="19"/>
        <v>0</v>
      </c>
      <c r="H274" s="227"/>
      <c r="I274" s="275"/>
      <c r="J274" s="275"/>
      <c r="K274" s="275"/>
      <c r="L274" s="275"/>
      <c r="M274" s="275"/>
      <c r="N274" s="211"/>
    </row>
    <row r="275" spans="1:14" ht="12.75" customHeight="1">
      <c r="A275" s="140">
        <v>259</v>
      </c>
      <c r="B275" s="170">
        <v>3888082</v>
      </c>
      <c r="C275" s="170">
        <v>4350000</v>
      </c>
      <c r="D275" s="140" t="s">
        <v>199</v>
      </c>
      <c r="E275" s="138" t="s">
        <v>359</v>
      </c>
      <c r="F275" s="300"/>
      <c r="G275" s="138">
        <f t="shared" si="19"/>
        <v>0</v>
      </c>
      <c r="H275" s="227"/>
      <c r="I275" s="275"/>
      <c r="J275" s="275"/>
      <c r="K275" s="275"/>
      <c r="L275" s="275"/>
      <c r="M275" s="275"/>
      <c r="N275" s="211"/>
    </row>
    <row r="276" spans="1:14" ht="12.75" customHeight="1">
      <c r="A276" s="140">
        <v>260</v>
      </c>
      <c r="B276" s="170">
        <v>4350001</v>
      </c>
      <c r="C276" s="170">
        <v>6099905</v>
      </c>
      <c r="D276" s="140" t="s">
        <v>199</v>
      </c>
      <c r="E276" s="138" t="s">
        <v>360</v>
      </c>
      <c r="F276" s="300"/>
      <c r="G276" s="138">
        <f t="shared" si="19"/>
        <v>0</v>
      </c>
      <c r="H276" s="227"/>
      <c r="I276" s="275"/>
      <c r="J276" s="275"/>
      <c r="K276" s="275"/>
      <c r="L276" s="275"/>
      <c r="M276" s="275"/>
      <c r="N276" s="211"/>
    </row>
    <row r="277" spans="1:14" ht="12.75" customHeight="1">
      <c r="A277" s="140">
        <v>261</v>
      </c>
      <c r="B277" s="180"/>
      <c r="C277" s="180"/>
      <c r="D277" s="140" t="s">
        <v>351</v>
      </c>
      <c r="E277" s="197"/>
      <c r="F277" s="297"/>
      <c r="G277" s="138">
        <f t="shared" si="19"/>
        <v>0</v>
      </c>
      <c r="H277" s="275"/>
      <c r="I277" s="275"/>
      <c r="J277" s="275"/>
      <c r="K277" s="275"/>
      <c r="L277" s="275"/>
      <c r="M277" s="275"/>
      <c r="N277" s="211"/>
    </row>
    <row r="278" spans="1:23" ht="12.75" customHeight="1">
      <c r="A278" s="140">
        <v>262</v>
      </c>
      <c r="B278" s="171"/>
      <c r="C278" s="171"/>
      <c r="D278" s="340" t="s">
        <v>443</v>
      </c>
      <c r="E278" s="140"/>
      <c r="F278" s="297"/>
      <c r="G278" s="138">
        <f>SUM(H278:M278)</f>
        <v>0</v>
      </c>
      <c r="H278" s="275"/>
      <c r="I278" s="275"/>
      <c r="J278" s="275"/>
      <c r="K278" s="275"/>
      <c r="L278" s="275"/>
      <c r="M278" s="275"/>
      <c r="N278" s="212"/>
      <c r="O278" s="220"/>
      <c r="P278" s="220"/>
      <c r="Q278" s="220"/>
      <c r="R278" s="220"/>
      <c r="S278" s="220"/>
      <c r="T278" s="220"/>
      <c r="U278" s="220"/>
      <c r="V278" s="220"/>
      <c r="W278" s="220"/>
    </row>
    <row r="279" spans="1:14" ht="12.75" customHeight="1">
      <c r="A279" s="140">
        <v>263</v>
      </c>
      <c r="B279" s="350" t="s">
        <v>177</v>
      </c>
      <c r="C279" s="351"/>
      <c r="D279" s="351"/>
      <c r="E279" s="351"/>
      <c r="F279" s="351"/>
      <c r="G279" s="351"/>
      <c r="H279" s="351"/>
      <c r="I279" s="351"/>
      <c r="J279" s="351"/>
      <c r="K279" s="351"/>
      <c r="L279" s="351"/>
      <c r="M279" s="352"/>
      <c r="N279" s="211"/>
    </row>
    <row r="280" spans="1:14" ht="12.75" customHeight="1">
      <c r="A280" s="140">
        <v>264</v>
      </c>
      <c r="B280" s="170">
        <v>81</v>
      </c>
      <c r="C280" s="170">
        <v>78000</v>
      </c>
      <c r="D280" s="140" t="s">
        <v>178</v>
      </c>
      <c r="E280" s="299"/>
      <c r="F280" s="297"/>
      <c r="G280" s="138">
        <f aca="true" t="shared" si="20" ref="G280:G288">SUM(H280:M280)</f>
        <v>0</v>
      </c>
      <c r="H280" s="275"/>
      <c r="I280" s="275"/>
      <c r="J280" s="275"/>
      <c r="K280" s="275"/>
      <c r="L280" s="275"/>
      <c r="M280" s="275"/>
      <c r="N280" s="211"/>
    </row>
    <row r="281" spans="1:14" ht="12.75" customHeight="1">
      <c r="A281" s="140">
        <v>265</v>
      </c>
      <c r="B281" s="170">
        <v>78001</v>
      </c>
      <c r="C281" s="170">
        <v>700000</v>
      </c>
      <c r="D281" s="140" t="s">
        <v>179</v>
      </c>
      <c r="E281" s="299"/>
      <c r="F281" s="297"/>
      <c r="G281" s="138">
        <f t="shared" si="20"/>
        <v>0</v>
      </c>
      <c r="H281" s="275"/>
      <c r="I281" s="275"/>
      <c r="J281" s="275"/>
      <c r="K281" s="275"/>
      <c r="L281" s="275"/>
      <c r="M281" s="275"/>
      <c r="N281" s="211"/>
    </row>
    <row r="282" spans="1:14" ht="12.75" customHeight="1">
      <c r="A282" s="140">
        <v>266</v>
      </c>
      <c r="B282" s="170">
        <v>700001</v>
      </c>
      <c r="C282" s="170">
        <v>1860000</v>
      </c>
      <c r="D282" s="140" t="s">
        <v>180</v>
      </c>
      <c r="E282" s="299"/>
      <c r="F282" s="297"/>
      <c r="G282" s="138">
        <f t="shared" si="20"/>
        <v>0</v>
      </c>
      <c r="H282" s="275"/>
      <c r="I282" s="275"/>
      <c r="J282" s="275"/>
      <c r="K282" s="275"/>
      <c r="L282" s="275"/>
      <c r="M282" s="275"/>
      <c r="N282" s="211"/>
    </row>
    <row r="283" spans="1:14" ht="12.75" customHeight="1">
      <c r="A283" s="140">
        <v>267</v>
      </c>
      <c r="B283" s="170">
        <v>1860001</v>
      </c>
      <c r="C283" s="170">
        <v>3200000</v>
      </c>
      <c r="D283" s="140" t="s">
        <v>181</v>
      </c>
      <c r="E283" s="299"/>
      <c r="F283" s="297"/>
      <c r="G283" s="138">
        <f t="shared" si="20"/>
        <v>0</v>
      </c>
      <c r="H283" s="275"/>
      <c r="I283" s="275"/>
      <c r="J283" s="275"/>
      <c r="K283" s="275"/>
      <c r="L283" s="275"/>
      <c r="M283" s="275"/>
      <c r="N283" s="211"/>
    </row>
    <row r="284" spans="1:14" ht="12.75" customHeight="1">
      <c r="A284" s="140">
        <v>268</v>
      </c>
      <c r="B284" s="170">
        <v>3200001</v>
      </c>
      <c r="C284" s="170">
        <v>3890000</v>
      </c>
      <c r="D284" s="140" t="s">
        <v>182</v>
      </c>
      <c r="E284" s="299"/>
      <c r="F284" s="297"/>
      <c r="G284" s="138">
        <f t="shared" si="20"/>
        <v>0</v>
      </c>
      <c r="H284" s="275"/>
      <c r="I284" s="275"/>
      <c r="J284" s="275"/>
      <c r="K284" s="275"/>
      <c r="L284" s="275"/>
      <c r="M284" s="275"/>
      <c r="N284" s="211"/>
    </row>
    <row r="285" spans="1:14" ht="12.75" customHeight="1">
      <c r="A285" s="140">
        <v>269</v>
      </c>
      <c r="B285" s="170">
        <v>4200000</v>
      </c>
      <c r="C285" s="170">
        <v>4320000</v>
      </c>
      <c r="D285" s="140" t="s">
        <v>183</v>
      </c>
      <c r="E285" s="299"/>
      <c r="F285" s="297"/>
      <c r="G285" s="138">
        <f t="shared" si="20"/>
        <v>0</v>
      </c>
      <c r="H285" s="275"/>
      <c r="I285" s="275"/>
      <c r="J285" s="275"/>
      <c r="K285" s="275"/>
      <c r="L285" s="275"/>
      <c r="M285" s="275"/>
      <c r="N285" s="211"/>
    </row>
    <row r="286" spans="1:14" ht="12.75" customHeight="1">
      <c r="A286" s="140">
        <v>270</v>
      </c>
      <c r="B286" s="170">
        <v>4320001</v>
      </c>
      <c r="C286" s="170">
        <v>4350000</v>
      </c>
      <c r="D286" s="140" t="s">
        <v>184</v>
      </c>
      <c r="E286" s="299"/>
      <c r="F286" s="297"/>
      <c r="G286" s="138">
        <f t="shared" si="20"/>
        <v>0</v>
      </c>
      <c r="H286" s="275"/>
      <c r="I286" s="275"/>
      <c r="J286" s="275"/>
      <c r="K286" s="275"/>
      <c r="L286" s="275"/>
      <c r="M286" s="275"/>
      <c r="N286" s="211"/>
    </row>
    <row r="287" spans="1:14" ht="12.75" customHeight="1">
      <c r="A287" s="140">
        <v>271</v>
      </c>
      <c r="B287" s="170">
        <v>3200001</v>
      </c>
      <c r="C287" s="170">
        <v>3890000</v>
      </c>
      <c r="D287" s="140" t="s">
        <v>185</v>
      </c>
      <c r="E287" s="299"/>
      <c r="F287" s="297"/>
      <c r="G287" s="138">
        <f t="shared" si="20"/>
        <v>0</v>
      </c>
      <c r="H287" s="275"/>
      <c r="I287" s="275"/>
      <c r="J287" s="275"/>
      <c r="K287" s="275"/>
      <c r="L287" s="275"/>
      <c r="M287" s="275"/>
      <c r="N287" s="211"/>
    </row>
    <row r="288" spans="1:14" ht="12.75" customHeight="1">
      <c r="A288" s="140">
        <v>272</v>
      </c>
      <c r="B288" s="180"/>
      <c r="C288" s="180"/>
      <c r="D288" s="140" t="s">
        <v>351</v>
      </c>
      <c r="E288" s="299"/>
      <c r="F288" s="297"/>
      <c r="G288" s="138">
        <f t="shared" si="20"/>
        <v>0</v>
      </c>
      <c r="H288" s="275"/>
      <c r="I288" s="275"/>
      <c r="J288" s="275"/>
      <c r="K288" s="275"/>
      <c r="L288" s="275"/>
      <c r="M288" s="275"/>
      <c r="N288" s="211"/>
    </row>
    <row r="289" spans="1:14" ht="12.75" customHeight="1">
      <c r="A289" s="140">
        <v>273</v>
      </c>
      <c r="B289" s="180"/>
      <c r="C289" s="180"/>
      <c r="D289" s="340" t="s">
        <v>443</v>
      </c>
      <c r="E289" s="181"/>
      <c r="F289" s="297"/>
      <c r="G289" s="138">
        <f>SUM(H289:M289)</f>
        <v>0</v>
      </c>
      <c r="H289" s="275"/>
      <c r="I289" s="275"/>
      <c r="J289" s="275"/>
      <c r="K289" s="275"/>
      <c r="L289" s="275"/>
      <c r="M289" s="275"/>
      <c r="N289" s="211"/>
    </row>
    <row r="290" spans="1:14" ht="12.75" customHeight="1">
      <c r="A290" s="140">
        <v>274</v>
      </c>
      <c r="B290" s="350" t="s">
        <v>35</v>
      </c>
      <c r="C290" s="351"/>
      <c r="D290" s="351"/>
      <c r="E290" s="351"/>
      <c r="F290" s="351"/>
      <c r="G290" s="351"/>
      <c r="H290" s="351"/>
      <c r="I290" s="351"/>
      <c r="J290" s="351"/>
      <c r="K290" s="351"/>
      <c r="L290" s="351"/>
      <c r="M290" s="352"/>
      <c r="N290" s="211"/>
    </row>
    <row r="291" spans="1:14" ht="12.75" customHeight="1">
      <c r="A291" s="140">
        <v>275</v>
      </c>
      <c r="B291" s="170">
        <v>1</v>
      </c>
      <c r="C291" s="170">
        <v>13000</v>
      </c>
      <c r="D291" s="140" t="s">
        <v>345</v>
      </c>
      <c r="E291" s="204" t="s">
        <v>228</v>
      </c>
      <c r="F291" s="300"/>
      <c r="G291" s="138">
        <f aca="true" t="shared" si="21" ref="G291:G296">SUM(H291:M291)</f>
        <v>0</v>
      </c>
      <c r="H291" s="227"/>
      <c r="I291" s="275"/>
      <c r="J291" s="275"/>
      <c r="K291" s="275"/>
      <c r="L291" s="275"/>
      <c r="M291" s="275"/>
      <c r="N291" s="211"/>
    </row>
    <row r="292" spans="1:14" ht="12.75" customHeight="1">
      <c r="A292" s="140">
        <v>276</v>
      </c>
      <c r="B292" s="170">
        <v>13001</v>
      </c>
      <c r="C292" s="170">
        <v>90000</v>
      </c>
      <c r="D292" s="140" t="s">
        <v>346</v>
      </c>
      <c r="E292" s="138" t="s">
        <v>228</v>
      </c>
      <c r="F292" s="300"/>
      <c r="G292" s="138">
        <f t="shared" si="21"/>
        <v>0</v>
      </c>
      <c r="H292" s="227"/>
      <c r="I292" s="275"/>
      <c r="J292" s="275"/>
      <c r="K292" s="275"/>
      <c r="L292" s="275"/>
      <c r="M292" s="275"/>
      <c r="N292" s="211"/>
    </row>
    <row r="293" spans="1:14" ht="12.75" customHeight="1">
      <c r="A293" s="140">
        <v>277</v>
      </c>
      <c r="B293" s="170">
        <v>90001</v>
      </c>
      <c r="C293" s="170">
        <v>400000</v>
      </c>
      <c r="D293" s="140" t="s">
        <v>350</v>
      </c>
      <c r="E293" s="138" t="s">
        <v>347</v>
      </c>
      <c r="F293" s="300"/>
      <c r="G293" s="138">
        <f t="shared" si="21"/>
        <v>0</v>
      </c>
      <c r="H293" s="227"/>
      <c r="I293" s="275"/>
      <c r="J293" s="275"/>
      <c r="K293" s="275"/>
      <c r="L293" s="275"/>
      <c r="M293" s="275"/>
      <c r="N293" s="211"/>
    </row>
    <row r="294" spans="1:14" ht="12.75" customHeight="1">
      <c r="A294" s="140">
        <v>278</v>
      </c>
      <c r="B294" s="170">
        <v>400001</v>
      </c>
      <c r="C294" s="170">
        <v>510000</v>
      </c>
      <c r="D294" s="140" t="s">
        <v>350</v>
      </c>
      <c r="E294" s="138" t="s">
        <v>349</v>
      </c>
      <c r="F294" s="300"/>
      <c r="G294" s="138">
        <f t="shared" si="21"/>
        <v>0</v>
      </c>
      <c r="H294" s="227"/>
      <c r="I294" s="275"/>
      <c r="J294" s="275"/>
      <c r="K294" s="275"/>
      <c r="L294" s="275"/>
      <c r="M294" s="275"/>
      <c r="N294" s="211"/>
    </row>
    <row r="295" spans="1:14" ht="12.75" customHeight="1">
      <c r="A295" s="140">
        <v>279</v>
      </c>
      <c r="B295" s="170">
        <v>510001</v>
      </c>
      <c r="C295" s="170">
        <v>6099905</v>
      </c>
      <c r="D295" s="140" t="s">
        <v>350</v>
      </c>
      <c r="E295" s="138" t="s">
        <v>348</v>
      </c>
      <c r="F295" s="300"/>
      <c r="G295" s="138">
        <f t="shared" si="21"/>
        <v>0</v>
      </c>
      <c r="H295" s="227"/>
      <c r="I295" s="275"/>
      <c r="J295" s="275"/>
      <c r="K295" s="275"/>
      <c r="L295" s="275"/>
      <c r="M295" s="275"/>
      <c r="N295" s="211"/>
    </row>
    <row r="296" spans="1:14" ht="12.75" customHeight="1">
      <c r="A296" s="140">
        <v>280</v>
      </c>
      <c r="B296" s="180"/>
      <c r="C296" s="180"/>
      <c r="D296" s="140" t="s">
        <v>351</v>
      </c>
      <c r="E296" s="181"/>
      <c r="F296" s="297"/>
      <c r="G296" s="138">
        <f t="shared" si="21"/>
        <v>0</v>
      </c>
      <c r="H296" s="275"/>
      <c r="I296" s="275"/>
      <c r="J296" s="275"/>
      <c r="K296" s="275"/>
      <c r="L296" s="275"/>
      <c r="M296" s="275"/>
      <c r="N296" s="211"/>
    </row>
    <row r="297" spans="1:23" ht="12.75" customHeight="1">
      <c r="A297" s="206">
        <v>281</v>
      </c>
      <c r="B297" s="171"/>
      <c r="C297" s="171"/>
      <c r="D297" s="340" t="s">
        <v>443</v>
      </c>
      <c r="E297" s="140"/>
      <c r="F297" s="297"/>
      <c r="G297" s="138">
        <f>SUM(H297:M297)</f>
        <v>0</v>
      </c>
      <c r="H297" s="275"/>
      <c r="I297" s="275"/>
      <c r="J297" s="275"/>
      <c r="K297" s="275"/>
      <c r="L297" s="275"/>
      <c r="M297" s="275"/>
      <c r="N297" s="212"/>
      <c r="O297" s="220"/>
      <c r="P297" s="220"/>
      <c r="Q297" s="220"/>
      <c r="R297" s="220"/>
      <c r="S297" s="220"/>
      <c r="T297" s="220"/>
      <c r="U297" s="220"/>
      <c r="V297" s="220"/>
      <c r="W297" s="220"/>
    </row>
    <row r="298" spans="1:14" ht="12.75" customHeight="1">
      <c r="A298" s="206">
        <v>282</v>
      </c>
      <c r="B298" s="350" t="s">
        <v>206</v>
      </c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2"/>
      <c r="N298" s="211"/>
    </row>
    <row r="299" spans="1:14" ht="12.75" customHeight="1">
      <c r="A299" s="140">
        <v>283</v>
      </c>
      <c r="B299" s="170">
        <v>1</v>
      </c>
      <c r="C299" s="170">
        <v>70000</v>
      </c>
      <c r="D299" s="174" t="s">
        <v>352</v>
      </c>
      <c r="E299" s="140" t="s">
        <v>204</v>
      </c>
      <c r="F299" s="297"/>
      <c r="G299" s="138">
        <f>SUM(H299:M299)</f>
        <v>0</v>
      </c>
      <c r="H299" s="275"/>
      <c r="I299" s="275"/>
      <c r="J299" s="275"/>
      <c r="K299" s="275"/>
      <c r="L299" s="275"/>
      <c r="M299" s="275"/>
      <c r="N299" s="211"/>
    </row>
    <row r="300" spans="1:14" ht="12.75" customHeight="1">
      <c r="A300" s="140">
        <v>284</v>
      </c>
      <c r="B300" s="170">
        <v>70001</v>
      </c>
      <c r="C300" s="170">
        <v>6099905</v>
      </c>
      <c r="D300" s="174" t="s">
        <v>222</v>
      </c>
      <c r="E300" s="140" t="s">
        <v>205</v>
      </c>
      <c r="F300" s="297"/>
      <c r="G300" s="138">
        <f>SUM(H300:M300)</f>
        <v>0</v>
      </c>
      <c r="H300" s="275"/>
      <c r="I300" s="275"/>
      <c r="J300" s="275"/>
      <c r="K300" s="275"/>
      <c r="L300" s="275"/>
      <c r="M300" s="275"/>
      <c r="N300" s="211"/>
    </row>
    <row r="301" spans="1:14" ht="12.75" customHeight="1">
      <c r="A301" s="140">
        <v>285</v>
      </c>
      <c r="B301" s="170"/>
      <c r="C301" s="170"/>
      <c r="D301" s="140" t="s">
        <v>351</v>
      </c>
      <c r="E301" s="140"/>
      <c r="F301" s="297"/>
      <c r="G301" s="138">
        <f>SUM(H301:M301)</f>
        <v>0</v>
      </c>
      <c r="H301" s="275"/>
      <c r="I301" s="275"/>
      <c r="J301" s="275"/>
      <c r="K301" s="275"/>
      <c r="L301" s="275"/>
      <c r="M301" s="275"/>
      <c r="N301" s="211"/>
    </row>
    <row r="302" spans="1:23" ht="12.75" customHeight="1">
      <c r="A302" s="140">
        <v>286</v>
      </c>
      <c r="B302" s="139"/>
      <c r="C302" s="139"/>
      <c r="D302" s="340" t="s">
        <v>443</v>
      </c>
      <c r="E302" s="139"/>
      <c r="F302" s="297"/>
      <c r="G302" s="138">
        <f>SUM(H302:M302)</f>
        <v>0</v>
      </c>
      <c r="H302" s="275"/>
      <c r="I302" s="275"/>
      <c r="J302" s="275"/>
      <c r="K302" s="275"/>
      <c r="L302" s="275"/>
      <c r="M302" s="275"/>
      <c r="N302" s="212"/>
      <c r="O302" s="220"/>
      <c r="P302" s="220"/>
      <c r="Q302" s="220"/>
      <c r="R302" s="220"/>
      <c r="S302" s="220"/>
      <c r="T302" s="220"/>
      <c r="U302" s="220"/>
      <c r="V302" s="220"/>
      <c r="W302" s="220"/>
    </row>
    <row r="303" spans="1:14" ht="12.75" customHeight="1">
      <c r="A303" s="140">
        <v>287</v>
      </c>
      <c r="B303" s="350" t="s">
        <v>414</v>
      </c>
      <c r="C303" s="351"/>
      <c r="D303" s="351"/>
      <c r="E303" s="351"/>
      <c r="F303" s="351"/>
      <c r="G303" s="351"/>
      <c r="H303" s="351"/>
      <c r="I303" s="351"/>
      <c r="J303" s="351"/>
      <c r="K303" s="351"/>
      <c r="L303" s="351"/>
      <c r="M303" s="352"/>
      <c r="N303" s="211"/>
    </row>
    <row r="304" spans="1:14" ht="12.75" customHeight="1">
      <c r="A304" s="140">
        <v>288</v>
      </c>
      <c r="B304" s="170">
        <v>1</v>
      </c>
      <c r="C304" s="170">
        <v>5000</v>
      </c>
      <c r="D304" s="140" t="s">
        <v>137</v>
      </c>
      <c r="E304" s="138" t="s">
        <v>363</v>
      </c>
      <c r="F304" s="300"/>
      <c r="G304" s="138">
        <f>SUM(H304:M304)</f>
        <v>0</v>
      </c>
      <c r="H304" s="227"/>
      <c r="I304" s="275"/>
      <c r="J304" s="275"/>
      <c r="K304" s="275"/>
      <c r="L304" s="275"/>
      <c r="M304" s="275"/>
      <c r="N304" s="211"/>
    </row>
    <row r="305" spans="1:14" ht="12.75" customHeight="1">
      <c r="A305" s="140">
        <v>289</v>
      </c>
      <c r="B305" s="170">
        <v>5001</v>
      </c>
      <c r="C305" s="170">
        <v>6099905</v>
      </c>
      <c r="D305" s="140" t="s">
        <v>137</v>
      </c>
      <c r="E305" s="138" t="s">
        <v>364</v>
      </c>
      <c r="F305" s="300"/>
      <c r="G305" s="138">
        <f>SUM(H305:M305)</f>
        <v>0</v>
      </c>
      <c r="H305" s="227"/>
      <c r="I305" s="275"/>
      <c r="J305" s="275"/>
      <c r="K305" s="275"/>
      <c r="L305" s="275"/>
      <c r="M305" s="275"/>
      <c r="N305" s="211"/>
    </row>
    <row r="306" spans="1:14" ht="12.75" customHeight="1">
      <c r="A306" s="140">
        <v>290</v>
      </c>
      <c r="B306" s="180"/>
      <c r="C306" s="180"/>
      <c r="D306" s="140" t="s">
        <v>351</v>
      </c>
      <c r="E306" s="181"/>
      <c r="F306" s="297"/>
      <c r="G306" s="138">
        <f>SUM(H306:M306)</f>
        <v>0</v>
      </c>
      <c r="H306" s="275"/>
      <c r="I306" s="275"/>
      <c r="J306" s="275"/>
      <c r="K306" s="275"/>
      <c r="L306" s="275"/>
      <c r="M306" s="275"/>
      <c r="N306" s="211"/>
    </row>
    <row r="307" spans="1:23" ht="12.75" customHeight="1">
      <c r="A307" s="140">
        <v>291</v>
      </c>
      <c r="B307" s="139"/>
      <c r="C307" s="139"/>
      <c r="D307" s="340" t="s">
        <v>443</v>
      </c>
      <c r="E307" s="139"/>
      <c r="F307" s="297"/>
      <c r="G307" s="138">
        <f>SUM(H307:M307)</f>
        <v>0</v>
      </c>
      <c r="H307" s="275"/>
      <c r="I307" s="275"/>
      <c r="J307" s="275"/>
      <c r="K307" s="275"/>
      <c r="L307" s="275"/>
      <c r="M307" s="275"/>
      <c r="N307" s="212"/>
      <c r="O307" s="220"/>
      <c r="P307" s="220"/>
      <c r="Q307" s="220"/>
      <c r="R307" s="220"/>
      <c r="S307" s="220"/>
      <c r="T307" s="220"/>
      <c r="U307" s="220"/>
      <c r="V307" s="220"/>
      <c r="W307" s="220"/>
    </row>
    <row r="308" spans="1:14" ht="12.75" customHeight="1">
      <c r="A308" s="140">
        <v>292</v>
      </c>
      <c r="B308" s="350" t="s">
        <v>208</v>
      </c>
      <c r="C308" s="351"/>
      <c r="D308" s="351"/>
      <c r="E308" s="351"/>
      <c r="F308" s="351"/>
      <c r="G308" s="351"/>
      <c r="H308" s="351"/>
      <c r="I308" s="351"/>
      <c r="J308" s="351"/>
      <c r="K308" s="351"/>
      <c r="L308" s="351"/>
      <c r="M308" s="352"/>
      <c r="N308" s="211"/>
    </row>
    <row r="309" spans="1:14" ht="12.75" customHeight="1">
      <c r="A309" s="140">
        <v>293</v>
      </c>
      <c r="B309" s="203">
        <v>1</v>
      </c>
      <c r="C309" s="205">
        <v>6099905</v>
      </c>
      <c r="D309" s="206"/>
      <c r="E309" s="206"/>
      <c r="F309" s="301"/>
      <c r="G309" s="138">
        <f>SUM(H309:M309)</f>
        <v>0</v>
      </c>
      <c r="H309" s="285"/>
      <c r="I309" s="285"/>
      <c r="J309" s="285"/>
      <c r="K309" s="285"/>
      <c r="L309" s="285"/>
      <c r="M309" s="285"/>
      <c r="N309" s="213"/>
    </row>
    <row r="310" spans="1:14" ht="12.75" customHeight="1">
      <c r="A310" s="140">
        <v>294</v>
      </c>
      <c r="B310" s="203"/>
      <c r="C310" s="203"/>
      <c r="D310" s="206"/>
      <c r="E310" s="206"/>
      <c r="F310" s="301"/>
      <c r="G310" s="203"/>
      <c r="H310" s="285"/>
      <c r="I310" s="285"/>
      <c r="J310" s="285"/>
      <c r="K310" s="285"/>
      <c r="L310" s="285"/>
      <c r="M310" s="285"/>
      <c r="N310" s="213"/>
    </row>
    <row r="311" spans="1:23" ht="12.75" customHeight="1">
      <c r="A311" s="140">
        <v>295</v>
      </c>
      <c r="B311" s="350" t="s">
        <v>344</v>
      </c>
      <c r="C311" s="351"/>
      <c r="D311" s="351"/>
      <c r="E311" s="351"/>
      <c r="F311" s="351"/>
      <c r="G311" s="351"/>
      <c r="H311" s="351"/>
      <c r="I311" s="351"/>
      <c r="J311" s="351"/>
      <c r="K311" s="351"/>
      <c r="L311" s="351"/>
      <c r="M311" s="352"/>
      <c r="N311" s="214"/>
      <c r="O311" s="221"/>
      <c r="P311" s="221"/>
      <c r="Q311" s="221"/>
      <c r="R311" s="221"/>
      <c r="S311" s="221"/>
      <c r="T311" s="221"/>
      <c r="U311" s="221"/>
      <c r="V311" s="221"/>
      <c r="W311" s="221"/>
    </row>
    <row r="312" spans="1:23" ht="12.75" customHeight="1">
      <c r="A312" s="140">
        <v>296</v>
      </c>
      <c r="B312" s="170">
        <v>1</v>
      </c>
      <c r="C312" s="170">
        <v>50000</v>
      </c>
      <c r="D312" s="140" t="s">
        <v>213</v>
      </c>
      <c r="E312" s="138" t="s">
        <v>221</v>
      </c>
      <c r="F312" s="300"/>
      <c r="G312" s="138">
        <f>SUM(H312:M312)</f>
        <v>500</v>
      </c>
      <c r="H312" s="227">
        <v>500</v>
      </c>
      <c r="I312" s="227"/>
      <c r="J312" s="227"/>
      <c r="K312" s="227"/>
      <c r="L312" s="227"/>
      <c r="M312" s="227"/>
      <c r="N312" s="214"/>
      <c r="O312" s="221"/>
      <c r="P312" s="221"/>
      <c r="Q312" s="221"/>
      <c r="R312" s="221"/>
      <c r="S312" s="221"/>
      <c r="T312" s="221"/>
      <c r="U312" s="221"/>
      <c r="V312" s="221"/>
      <c r="W312" s="221"/>
    </row>
    <row r="313" spans="1:14" ht="12.75" customHeight="1">
      <c r="A313" s="140">
        <v>297</v>
      </c>
      <c r="B313" s="170">
        <v>50001</v>
      </c>
      <c r="C313" s="170">
        <v>6099905</v>
      </c>
      <c r="D313" s="140" t="s">
        <v>214</v>
      </c>
      <c r="E313" s="138" t="s">
        <v>221</v>
      </c>
      <c r="F313" s="300"/>
      <c r="G313" s="138">
        <f>SUM(H313:M313)</f>
        <v>50</v>
      </c>
      <c r="H313" s="227">
        <v>50</v>
      </c>
      <c r="I313" s="227"/>
      <c r="J313" s="227"/>
      <c r="K313" s="227"/>
      <c r="L313" s="227"/>
      <c r="M313" s="227"/>
      <c r="N313" s="211"/>
    </row>
    <row r="314" spans="1:14" ht="12.75" customHeight="1">
      <c r="A314" s="140">
        <v>298</v>
      </c>
      <c r="B314" s="139"/>
      <c r="C314" s="139"/>
      <c r="D314" s="140" t="s">
        <v>351</v>
      </c>
      <c r="E314" s="139"/>
      <c r="F314" s="297"/>
      <c r="G314" s="138">
        <f>SUM(H314:M314)</f>
        <v>0</v>
      </c>
      <c r="H314" s="275"/>
      <c r="I314" s="275"/>
      <c r="J314" s="275"/>
      <c r="K314" s="275"/>
      <c r="L314" s="275"/>
      <c r="M314" s="275"/>
      <c r="N314" s="211"/>
    </row>
    <row r="315" spans="1:23" ht="12.75" customHeight="1">
      <c r="A315" s="140">
        <v>299</v>
      </c>
      <c r="B315" s="139"/>
      <c r="C315" s="139"/>
      <c r="D315" s="340" t="s">
        <v>443</v>
      </c>
      <c r="E315" s="139"/>
      <c r="F315" s="297"/>
      <c r="G315" s="138">
        <f>SUM(H315:M315)</f>
        <v>0</v>
      </c>
      <c r="H315" s="275"/>
      <c r="I315" s="275"/>
      <c r="J315" s="275"/>
      <c r="K315" s="275"/>
      <c r="L315" s="275"/>
      <c r="M315" s="275"/>
      <c r="N315" s="212"/>
      <c r="O315" s="220"/>
      <c r="P315" s="220"/>
      <c r="Q315" s="220"/>
      <c r="R315" s="220"/>
      <c r="S315" s="220"/>
      <c r="T315" s="220"/>
      <c r="U315" s="220"/>
      <c r="V315" s="220"/>
      <c r="W315" s="220"/>
    </row>
    <row r="316" spans="1:23" ht="12.75" customHeight="1">
      <c r="A316" s="140">
        <v>300</v>
      </c>
      <c r="B316" s="350"/>
      <c r="C316" s="351"/>
      <c r="D316" s="351"/>
      <c r="E316" s="351"/>
      <c r="F316" s="351"/>
      <c r="G316" s="351"/>
      <c r="H316" s="351"/>
      <c r="I316" s="351"/>
      <c r="J316" s="351"/>
      <c r="K316" s="351"/>
      <c r="L316" s="351"/>
      <c r="M316" s="352"/>
      <c r="N316" s="214"/>
      <c r="O316" s="221"/>
      <c r="P316" s="221"/>
      <c r="Q316" s="221"/>
      <c r="R316" s="221"/>
      <c r="S316" s="221"/>
      <c r="T316" s="221"/>
      <c r="U316" s="221"/>
      <c r="V316" s="221"/>
      <c r="W316" s="221"/>
    </row>
    <row r="317" spans="1:23" ht="12.75" customHeight="1">
      <c r="A317" s="140">
        <v>301</v>
      </c>
      <c r="B317" s="207"/>
      <c r="C317" s="207"/>
      <c r="D317" s="207"/>
      <c r="E317" s="207"/>
      <c r="F317" s="302"/>
      <c r="G317" s="207"/>
      <c r="H317" s="286"/>
      <c r="I317" s="286"/>
      <c r="J317" s="286"/>
      <c r="K317" s="286"/>
      <c r="L317" s="286"/>
      <c r="M317" s="286"/>
      <c r="N317" s="214"/>
      <c r="O317" s="221"/>
      <c r="P317" s="221"/>
      <c r="Q317" s="221"/>
      <c r="R317" s="221"/>
      <c r="S317" s="221"/>
      <c r="T317" s="221"/>
      <c r="U317" s="221"/>
      <c r="V317" s="221"/>
      <c r="W317" s="221"/>
    </row>
    <row r="318" spans="1:14" ht="12.75" customHeight="1">
      <c r="A318" s="140">
        <v>302</v>
      </c>
      <c r="B318" s="207"/>
      <c r="C318" s="207"/>
      <c r="D318" s="207"/>
      <c r="E318" s="207"/>
      <c r="F318" s="302"/>
      <c r="G318" s="207"/>
      <c r="H318" s="286"/>
      <c r="I318" s="286"/>
      <c r="J318" s="286"/>
      <c r="K318" s="286"/>
      <c r="L318" s="286"/>
      <c r="M318" s="286"/>
      <c r="N318" s="211"/>
    </row>
    <row r="319" spans="1:14" ht="12.75" customHeight="1">
      <c r="A319" s="140">
        <v>303</v>
      </c>
      <c r="B319" s="207"/>
      <c r="C319" s="207"/>
      <c r="D319" s="207"/>
      <c r="E319" s="207"/>
      <c r="F319" s="302"/>
      <c r="G319" s="207"/>
      <c r="H319" s="286"/>
      <c r="I319" s="286"/>
      <c r="J319" s="286"/>
      <c r="K319" s="286"/>
      <c r="L319" s="286"/>
      <c r="M319" s="286"/>
      <c r="N319" s="211"/>
    </row>
    <row r="320" spans="1:14" ht="12.75" customHeight="1">
      <c r="A320" s="223">
        <v>304</v>
      </c>
      <c r="B320" s="350" t="s">
        <v>209</v>
      </c>
      <c r="C320" s="351"/>
      <c r="D320" s="351"/>
      <c r="E320" s="351"/>
      <c r="F320" s="351"/>
      <c r="G320" s="351"/>
      <c r="H320" s="351"/>
      <c r="I320" s="351"/>
      <c r="J320" s="351"/>
      <c r="K320" s="351"/>
      <c r="L320" s="351"/>
      <c r="M320" s="352"/>
      <c r="N320" s="211"/>
    </row>
    <row r="321" spans="1:14" ht="12.75" customHeight="1">
      <c r="A321" s="223">
        <v>305</v>
      </c>
      <c r="B321" s="170">
        <v>1</v>
      </c>
      <c r="C321" s="170">
        <v>5000</v>
      </c>
      <c r="D321" s="140" t="s">
        <v>210</v>
      </c>
      <c r="E321" s="138" t="s">
        <v>342</v>
      </c>
      <c r="F321" s="300"/>
      <c r="G321" s="138">
        <f aca="true" t="shared" si="22" ref="G321:G326">SUM(H321:M321)</f>
        <v>0</v>
      </c>
      <c r="H321" s="227"/>
      <c r="I321" s="275"/>
      <c r="J321" s="275"/>
      <c r="K321" s="275"/>
      <c r="L321" s="275"/>
      <c r="M321" s="275"/>
      <c r="N321" s="211"/>
    </row>
    <row r="322" spans="1:14" ht="12.75" customHeight="1">
      <c r="A322" s="223">
        <v>306</v>
      </c>
      <c r="B322" s="170">
        <v>5001</v>
      </c>
      <c r="C322" s="170">
        <v>6099905</v>
      </c>
      <c r="D322" s="140" t="s">
        <v>211</v>
      </c>
      <c r="E322" s="138" t="s">
        <v>343</v>
      </c>
      <c r="F322" s="300"/>
      <c r="G322" s="138">
        <f t="shared" si="22"/>
        <v>0</v>
      </c>
      <c r="H322" s="227"/>
      <c r="I322" s="275"/>
      <c r="J322" s="275"/>
      <c r="K322" s="275"/>
      <c r="L322" s="275"/>
      <c r="M322" s="275"/>
      <c r="N322" s="211"/>
    </row>
    <row r="323" spans="1:14" ht="12.75" customHeight="1">
      <c r="A323" s="223">
        <v>307</v>
      </c>
      <c r="B323" s="170">
        <v>5001</v>
      </c>
      <c r="C323" s="170">
        <v>6099905</v>
      </c>
      <c r="D323" s="140" t="s">
        <v>221</v>
      </c>
      <c r="E323" s="138" t="s">
        <v>343</v>
      </c>
      <c r="F323" s="300"/>
      <c r="G323" s="138">
        <f t="shared" si="22"/>
        <v>0</v>
      </c>
      <c r="H323" s="227"/>
      <c r="I323" s="275"/>
      <c r="J323" s="275"/>
      <c r="K323" s="275"/>
      <c r="L323" s="275"/>
      <c r="M323" s="275"/>
      <c r="N323" s="211"/>
    </row>
    <row r="324" spans="1:14" ht="12.75" customHeight="1">
      <c r="A324" s="223">
        <v>308</v>
      </c>
      <c r="B324" s="170">
        <v>5001</v>
      </c>
      <c r="C324" s="170">
        <v>6099905</v>
      </c>
      <c r="D324" s="140" t="s">
        <v>221</v>
      </c>
      <c r="E324" s="138" t="s">
        <v>342</v>
      </c>
      <c r="F324" s="300"/>
      <c r="G324" s="138">
        <f t="shared" si="22"/>
        <v>0</v>
      </c>
      <c r="H324" s="227"/>
      <c r="I324" s="275"/>
      <c r="J324" s="275"/>
      <c r="K324" s="275"/>
      <c r="L324" s="275"/>
      <c r="M324" s="275"/>
      <c r="N324" s="211"/>
    </row>
    <row r="325" spans="1:14" ht="12.75" customHeight="1">
      <c r="A325" s="223">
        <v>309</v>
      </c>
      <c r="B325" s="180"/>
      <c r="C325" s="180"/>
      <c r="D325" s="140" t="s">
        <v>351</v>
      </c>
      <c r="E325" s="155"/>
      <c r="F325" s="297"/>
      <c r="G325" s="138">
        <f t="shared" si="22"/>
        <v>0</v>
      </c>
      <c r="H325" s="275"/>
      <c r="I325" s="275"/>
      <c r="J325" s="275"/>
      <c r="K325" s="275"/>
      <c r="L325" s="275"/>
      <c r="M325" s="275"/>
      <c r="N325" s="211"/>
    </row>
    <row r="326" spans="1:23" ht="12.75" customHeight="1">
      <c r="A326" s="223">
        <v>310</v>
      </c>
      <c r="B326" s="139"/>
      <c r="C326" s="139"/>
      <c r="D326" s="340" t="s">
        <v>443</v>
      </c>
      <c r="E326" s="139"/>
      <c r="F326" s="297"/>
      <c r="G326" s="138">
        <f t="shared" si="22"/>
        <v>0</v>
      </c>
      <c r="H326" s="275"/>
      <c r="I326" s="275"/>
      <c r="J326" s="275"/>
      <c r="K326" s="275"/>
      <c r="L326" s="275"/>
      <c r="M326" s="275"/>
      <c r="N326" s="212"/>
      <c r="O326" s="220"/>
      <c r="P326" s="220"/>
      <c r="Q326" s="220"/>
      <c r="R326" s="220"/>
      <c r="S326" s="220"/>
      <c r="T326" s="220"/>
      <c r="U326" s="220"/>
      <c r="V326" s="220"/>
      <c r="W326" s="220"/>
    </row>
    <row r="327" spans="1:14" ht="12.75" customHeight="1">
      <c r="A327" s="223">
        <v>311</v>
      </c>
      <c r="B327" s="350" t="s">
        <v>212</v>
      </c>
      <c r="C327" s="351"/>
      <c r="D327" s="351"/>
      <c r="E327" s="351"/>
      <c r="F327" s="351"/>
      <c r="G327" s="351"/>
      <c r="H327" s="351"/>
      <c r="I327" s="351"/>
      <c r="J327" s="351"/>
      <c r="K327" s="351"/>
      <c r="L327" s="351"/>
      <c r="M327" s="352"/>
      <c r="N327" s="211"/>
    </row>
    <row r="328" spans="1:14" ht="12.75" customHeight="1">
      <c r="A328" s="223">
        <v>312</v>
      </c>
      <c r="B328" s="170">
        <v>1</v>
      </c>
      <c r="C328" s="170">
        <v>50000</v>
      </c>
      <c r="D328" s="140" t="s">
        <v>213</v>
      </c>
      <c r="E328" s="138" t="s">
        <v>337</v>
      </c>
      <c r="F328" s="297"/>
      <c r="G328" s="138">
        <f>SUM(H328:M328)</f>
        <v>0</v>
      </c>
      <c r="H328" s="275"/>
      <c r="I328" s="275"/>
      <c r="J328" s="275"/>
      <c r="K328" s="275"/>
      <c r="L328" s="275"/>
      <c r="M328" s="275"/>
      <c r="N328" s="211"/>
    </row>
    <row r="329" spans="1:14" ht="12.75" customHeight="1">
      <c r="A329" s="223">
        <v>313</v>
      </c>
      <c r="B329" s="170">
        <v>50001</v>
      </c>
      <c r="C329" s="170">
        <v>6099905</v>
      </c>
      <c r="D329" s="140" t="s">
        <v>214</v>
      </c>
      <c r="E329" s="138" t="s">
        <v>336</v>
      </c>
      <c r="F329" s="297"/>
      <c r="G329" s="138">
        <f>SUM(H329:M329)</f>
        <v>0</v>
      </c>
      <c r="H329" s="275"/>
      <c r="I329" s="275"/>
      <c r="J329" s="275"/>
      <c r="K329" s="275"/>
      <c r="L329" s="275"/>
      <c r="M329" s="275"/>
      <c r="N329" s="211"/>
    </row>
    <row r="330" spans="1:14" ht="12.75" customHeight="1">
      <c r="A330" s="223">
        <v>314</v>
      </c>
      <c r="B330" s="170"/>
      <c r="C330" s="170"/>
      <c r="D330" s="140" t="s">
        <v>351</v>
      </c>
      <c r="E330" s="155"/>
      <c r="F330" s="297"/>
      <c r="G330" s="138">
        <f>SUM(H330:M330)</f>
        <v>1</v>
      </c>
      <c r="H330" s="275"/>
      <c r="I330" s="275"/>
      <c r="J330" s="275"/>
      <c r="K330" s="275"/>
      <c r="L330" s="275"/>
      <c r="M330" s="275">
        <v>1</v>
      </c>
      <c r="N330" s="211"/>
    </row>
    <row r="331" spans="1:23" ht="12.75" customHeight="1">
      <c r="A331" s="223">
        <v>315</v>
      </c>
      <c r="B331" s="139"/>
      <c r="C331" s="139"/>
      <c r="D331" s="340" t="s">
        <v>443</v>
      </c>
      <c r="E331" s="139"/>
      <c r="F331" s="297"/>
      <c r="G331" s="138">
        <f>SUM(H331:M331)</f>
        <v>0</v>
      </c>
      <c r="H331" s="275"/>
      <c r="I331" s="275"/>
      <c r="J331" s="275"/>
      <c r="K331" s="275"/>
      <c r="L331" s="275"/>
      <c r="M331" s="275"/>
      <c r="N331" s="212"/>
      <c r="O331" s="220"/>
      <c r="P331" s="220"/>
      <c r="Q331" s="220"/>
      <c r="R331" s="220"/>
      <c r="S331" s="220"/>
      <c r="T331" s="220"/>
      <c r="U331" s="220"/>
      <c r="V331" s="220"/>
      <c r="W331" s="220"/>
    </row>
    <row r="332" spans="1:14" ht="12.75" customHeight="1">
      <c r="A332" s="223">
        <v>316</v>
      </c>
      <c r="B332" s="350" t="s">
        <v>33</v>
      </c>
      <c r="C332" s="351"/>
      <c r="D332" s="351"/>
      <c r="E332" s="351"/>
      <c r="F332" s="351"/>
      <c r="G332" s="351"/>
      <c r="H332" s="351"/>
      <c r="I332" s="351"/>
      <c r="J332" s="351"/>
      <c r="K332" s="351"/>
      <c r="L332" s="351"/>
      <c r="M332" s="352"/>
      <c r="N332" s="211"/>
    </row>
    <row r="333" spans="1:14" ht="12.75" customHeight="1">
      <c r="A333" s="223">
        <v>317</v>
      </c>
      <c r="B333" s="170">
        <v>1</v>
      </c>
      <c r="C333" s="170">
        <v>200000</v>
      </c>
      <c r="D333" s="140" t="s">
        <v>340</v>
      </c>
      <c r="E333" s="138" t="s">
        <v>338</v>
      </c>
      <c r="F333" s="297"/>
      <c r="G333" s="138">
        <f>SUM(H333:M333)</f>
        <v>0</v>
      </c>
      <c r="H333" s="275"/>
      <c r="I333" s="275"/>
      <c r="J333" s="275"/>
      <c r="K333" s="275"/>
      <c r="L333" s="275"/>
      <c r="M333" s="275"/>
      <c r="N333" s="211"/>
    </row>
    <row r="334" spans="1:14" ht="12.75" customHeight="1">
      <c r="A334" s="223">
        <v>318</v>
      </c>
      <c r="B334" s="170">
        <v>200001</v>
      </c>
      <c r="C334" s="170">
        <v>6099905</v>
      </c>
      <c r="D334" s="140" t="s">
        <v>341</v>
      </c>
      <c r="E334" s="138" t="s">
        <v>339</v>
      </c>
      <c r="F334" s="297"/>
      <c r="G334" s="138">
        <f>SUM(H334:M334)</f>
        <v>0</v>
      </c>
      <c r="H334" s="275"/>
      <c r="I334" s="275"/>
      <c r="J334" s="275"/>
      <c r="K334" s="275"/>
      <c r="L334" s="275"/>
      <c r="M334" s="275"/>
      <c r="N334" s="211"/>
    </row>
    <row r="335" spans="1:14" ht="12.75" customHeight="1">
      <c r="A335" s="223">
        <v>319</v>
      </c>
      <c r="B335" s="180"/>
      <c r="C335" s="180"/>
      <c r="D335" s="140" t="s">
        <v>351</v>
      </c>
      <c r="E335" s="138"/>
      <c r="F335" s="297"/>
      <c r="G335" s="138">
        <f>SUM(H335:M335)</f>
        <v>0</v>
      </c>
      <c r="H335" s="275"/>
      <c r="I335" s="275"/>
      <c r="J335" s="275"/>
      <c r="K335" s="275"/>
      <c r="L335" s="275"/>
      <c r="M335" s="275"/>
      <c r="N335" s="211"/>
    </row>
    <row r="336" spans="1:14" ht="12.75" customHeight="1">
      <c r="A336" s="223">
        <v>320</v>
      </c>
      <c r="B336" s="180"/>
      <c r="C336" s="180"/>
      <c r="D336" s="340" t="s">
        <v>443</v>
      </c>
      <c r="E336" s="181"/>
      <c r="F336" s="297"/>
      <c r="G336" s="138">
        <f>SUM(H336:M336)</f>
        <v>0</v>
      </c>
      <c r="H336" s="275"/>
      <c r="I336" s="275"/>
      <c r="J336" s="275"/>
      <c r="K336" s="275"/>
      <c r="L336" s="275"/>
      <c r="M336" s="275"/>
      <c r="N336" s="211"/>
    </row>
    <row r="337" spans="1:14" ht="12.75" customHeight="1">
      <c r="A337" s="223">
        <v>321</v>
      </c>
      <c r="B337" s="180"/>
      <c r="C337" s="180"/>
      <c r="D337" s="140"/>
      <c r="E337" s="181"/>
      <c r="F337" s="297"/>
      <c r="G337" s="171"/>
      <c r="H337" s="275"/>
      <c r="I337" s="275"/>
      <c r="J337" s="275"/>
      <c r="K337" s="275"/>
      <c r="L337" s="275"/>
      <c r="M337" s="275"/>
      <c r="N337" s="211"/>
    </row>
    <row r="338" spans="1:23" ht="12.75" customHeight="1">
      <c r="A338" s="223">
        <v>322</v>
      </c>
      <c r="B338" s="139"/>
      <c r="C338" s="139"/>
      <c r="D338" s="139"/>
      <c r="E338" s="139"/>
      <c r="F338" s="297"/>
      <c r="G338" s="171"/>
      <c r="H338" s="275"/>
      <c r="I338" s="275"/>
      <c r="J338" s="275"/>
      <c r="K338" s="275"/>
      <c r="L338" s="275"/>
      <c r="M338" s="275"/>
      <c r="N338" s="212"/>
      <c r="O338" s="220"/>
      <c r="P338" s="220"/>
      <c r="Q338" s="220"/>
      <c r="R338" s="220"/>
      <c r="S338" s="220"/>
      <c r="T338" s="220"/>
      <c r="U338" s="220"/>
      <c r="V338" s="220"/>
      <c r="W338" s="220"/>
    </row>
    <row r="339" spans="1:14" ht="12.75" customHeight="1">
      <c r="A339" s="223">
        <v>323</v>
      </c>
      <c r="B339" s="350" t="s">
        <v>215</v>
      </c>
      <c r="C339" s="351"/>
      <c r="D339" s="351"/>
      <c r="E339" s="351"/>
      <c r="F339" s="351"/>
      <c r="G339" s="351"/>
      <c r="H339" s="351"/>
      <c r="I339" s="351"/>
      <c r="J339" s="351"/>
      <c r="K339" s="351"/>
      <c r="L339" s="351"/>
      <c r="M339" s="352"/>
      <c r="N339" s="211"/>
    </row>
    <row r="340" spans="1:14" ht="12.75" customHeight="1">
      <c r="A340" s="223">
        <v>324</v>
      </c>
      <c r="B340" s="170">
        <v>1</v>
      </c>
      <c r="C340" s="170">
        <v>40000</v>
      </c>
      <c r="D340" s="140" t="s">
        <v>332</v>
      </c>
      <c r="E340" s="138" t="s">
        <v>334</v>
      </c>
      <c r="F340" s="300"/>
      <c r="G340" s="138">
        <f aca="true" t="shared" si="23" ref="G340:G345">SUM(H340:M340)</f>
        <v>0</v>
      </c>
      <c r="H340" s="227"/>
      <c r="I340" s="275"/>
      <c r="J340" s="275"/>
      <c r="K340" s="275"/>
      <c r="L340" s="275"/>
      <c r="M340" s="275"/>
      <c r="N340" s="211"/>
    </row>
    <row r="341" spans="1:14" ht="12.75" customHeight="1">
      <c r="A341" s="223">
        <v>325</v>
      </c>
      <c r="B341" s="170">
        <v>40001</v>
      </c>
      <c r="C341" s="170">
        <v>780000</v>
      </c>
      <c r="D341" s="140" t="s">
        <v>332</v>
      </c>
      <c r="E341" s="138" t="s">
        <v>221</v>
      </c>
      <c r="F341" s="300"/>
      <c r="G341" s="138">
        <f t="shared" si="23"/>
        <v>0</v>
      </c>
      <c r="H341" s="227"/>
      <c r="I341" s="275"/>
      <c r="J341" s="275"/>
      <c r="K341" s="275"/>
      <c r="L341" s="275"/>
      <c r="M341" s="275"/>
      <c r="N341" s="211"/>
    </row>
    <row r="342" spans="1:14" ht="12.75" customHeight="1">
      <c r="A342" s="223">
        <v>326</v>
      </c>
      <c r="B342" s="170">
        <v>780000</v>
      </c>
      <c r="C342" s="170">
        <v>800000</v>
      </c>
      <c r="D342" s="140" t="s">
        <v>333</v>
      </c>
      <c r="E342" s="138" t="s">
        <v>221</v>
      </c>
      <c r="F342" s="300"/>
      <c r="G342" s="138">
        <f t="shared" si="23"/>
        <v>0</v>
      </c>
      <c r="H342" s="227"/>
      <c r="I342" s="275"/>
      <c r="J342" s="275"/>
      <c r="K342" s="275"/>
      <c r="L342" s="275"/>
      <c r="M342" s="275"/>
      <c r="N342" s="211"/>
    </row>
    <row r="343" spans="1:14" ht="12.75" customHeight="1">
      <c r="A343" s="223">
        <v>327</v>
      </c>
      <c r="B343" s="170">
        <v>800001</v>
      </c>
      <c r="C343" s="170">
        <v>6099905</v>
      </c>
      <c r="D343" s="140" t="s">
        <v>335</v>
      </c>
      <c r="E343" s="138" t="s">
        <v>221</v>
      </c>
      <c r="F343" s="300"/>
      <c r="G343" s="138">
        <f t="shared" si="23"/>
        <v>1</v>
      </c>
      <c r="H343" s="227"/>
      <c r="I343" s="275"/>
      <c r="J343" s="275"/>
      <c r="K343" s="275"/>
      <c r="L343" s="275"/>
      <c r="M343" s="275">
        <v>1</v>
      </c>
      <c r="N343" s="211"/>
    </row>
    <row r="344" spans="1:24" ht="12.75" customHeight="1">
      <c r="A344" s="223">
        <v>328</v>
      </c>
      <c r="B344" s="180"/>
      <c r="C344" s="180"/>
      <c r="D344" s="140" t="s">
        <v>351</v>
      </c>
      <c r="E344" s="181"/>
      <c r="F344" s="297"/>
      <c r="G344" s="138">
        <f t="shared" si="23"/>
        <v>0</v>
      </c>
      <c r="H344" s="275"/>
      <c r="I344" s="275"/>
      <c r="J344" s="275"/>
      <c r="K344" s="275"/>
      <c r="L344" s="275"/>
      <c r="M344" s="275"/>
      <c r="N344" s="211"/>
      <c r="X344" s="153">
        <f aca="true" t="shared" si="24" ref="X344:X350">A344+7</f>
        <v>335</v>
      </c>
    </row>
    <row r="345" spans="1:24" ht="12.75" customHeight="1">
      <c r="A345" s="223">
        <v>329</v>
      </c>
      <c r="B345" s="139"/>
      <c r="C345" s="139"/>
      <c r="D345" s="340" t="s">
        <v>443</v>
      </c>
      <c r="E345" s="139"/>
      <c r="F345" s="297"/>
      <c r="G345" s="138">
        <f t="shared" si="23"/>
        <v>0</v>
      </c>
      <c r="H345" s="275"/>
      <c r="I345" s="275"/>
      <c r="J345" s="275"/>
      <c r="K345" s="275"/>
      <c r="L345" s="275"/>
      <c r="M345" s="275"/>
      <c r="N345" s="212"/>
      <c r="O345" s="220"/>
      <c r="P345" s="220"/>
      <c r="Q345" s="220"/>
      <c r="R345" s="220"/>
      <c r="S345" s="220"/>
      <c r="T345" s="220"/>
      <c r="U345" s="220"/>
      <c r="V345" s="220"/>
      <c r="W345" s="220"/>
      <c r="X345" s="153">
        <f t="shared" si="24"/>
        <v>336</v>
      </c>
    </row>
    <row r="346" spans="1:24" ht="12.75" customHeight="1">
      <c r="A346" s="223">
        <v>330</v>
      </c>
      <c r="B346" s="178" t="s">
        <v>392</v>
      </c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79"/>
      <c r="N346" s="211"/>
      <c r="X346" s="153">
        <f t="shared" si="24"/>
        <v>337</v>
      </c>
    </row>
    <row r="347" spans="1:24" ht="12.75" customHeight="1">
      <c r="A347" s="223">
        <v>331</v>
      </c>
      <c r="B347" s="170">
        <v>1</v>
      </c>
      <c r="C347" s="170">
        <v>10000</v>
      </c>
      <c r="D347" s="140" t="s">
        <v>327</v>
      </c>
      <c r="E347" s="138" t="s">
        <v>326</v>
      </c>
      <c r="F347" s="300"/>
      <c r="G347" s="138">
        <f aca="true" t="shared" si="25" ref="G347:G352">SUM(H347:M347)</f>
        <v>0</v>
      </c>
      <c r="H347" s="227"/>
      <c r="I347" s="275"/>
      <c r="J347" s="275"/>
      <c r="K347" s="275"/>
      <c r="L347" s="275"/>
      <c r="M347" s="275"/>
      <c r="N347" s="211"/>
      <c r="X347" s="153">
        <f t="shared" si="24"/>
        <v>338</v>
      </c>
    </row>
    <row r="348" spans="1:24" ht="12.75" customHeight="1">
      <c r="A348" s="223">
        <v>332</v>
      </c>
      <c r="B348" s="170">
        <v>10001</v>
      </c>
      <c r="C348" s="170">
        <v>70000</v>
      </c>
      <c r="D348" s="140" t="s">
        <v>327</v>
      </c>
      <c r="E348" s="138" t="s">
        <v>221</v>
      </c>
      <c r="F348" s="300"/>
      <c r="G348" s="138">
        <f t="shared" si="25"/>
        <v>0</v>
      </c>
      <c r="H348" s="227"/>
      <c r="I348" s="275"/>
      <c r="J348" s="275"/>
      <c r="K348" s="275"/>
      <c r="L348" s="275"/>
      <c r="M348" s="275"/>
      <c r="N348" s="211"/>
      <c r="X348" s="153">
        <f t="shared" si="24"/>
        <v>339</v>
      </c>
    </row>
    <row r="349" spans="1:24" ht="12.75" customHeight="1">
      <c r="A349" s="223">
        <v>333</v>
      </c>
      <c r="B349" s="170">
        <v>70001</v>
      </c>
      <c r="C349" s="170">
        <v>1650000</v>
      </c>
      <c r="D349" s="140" t="s">
        <v>328</v>
      </c>
      <c r="E349" s="138" t="s">
        <v>221</v>
      </c>
      <c r="F349" s="300"/>
      <c r="G349" s="138">
        <f t="shared" si="25"/>
        <v>0</v>
      </c>
      <c r="H349" s="227"/>
      <c r="I349" s="275"/>
      <c r="J349" s="275"/>
      <c r="K349" s="275"/>
      <c r="L349" s="275"/>
      <c r="M349" s="275"/>
      <c r="N349" s="211"/>
      <c r="X349" s="153">
        <f t="shared" si="24"/>
        <v>340</v>
      </c>
    </row>
    <row r="350" spans="1:24" ht="12.75" customHeight="1">
      <c r="A350" s="223">
        <v>334</v>
      </c>
      <c r="B350" s="170">
        <v>1650001</v>
      </c>
      <c r="C350" s="170">
        <v>6099905</v>
      </c>
      <c r="D350" s="140" t="s">
        <v>328</v>
      </c>
      <c r="E350" s="138" t="s">
        <v>221</v>
      </c>
      <c r="F350" s="300"/>
      <c r="G350" s="138">
        <f t="shared" si="25"/>
        <v>0</v>
      </c>
      <c r="H350" s="227"/>
      <c r="I350" s="275"/>
      <c r="J350" s="275"/>
      <c r="K350" s="275"/>
      <c r="L350" s="275"/>
      <c r="M350" s="275"/>
      <c r="N350" s="211"/>
      <c r="X350" s="153">
        <f t="shared" si="24"/>
        <v>341</v>
      </c>
    </row>
    <row r="351" spans="1:24" ht="12.75" customHeight="1">
      <c r="A351" s="223">
        <v>335</v>
      </c>
      <c r="B351" s="180"/>
      <c r="C351" s="180"/>
      <c r="D351" s="140" t="s">
        <v>351</v>
      </c>
      <c r="E351" s="181"/>
      <c r="F351" s="297"/>
      <c r="G351" s="138">
        <f t="shared" si="25"/>
        <v>0</v>
      </c>
      <c r="H351" s="275"/>
      <c r="I351" s="275"/>
      <c r="J351" s="275"/>
      <c r="K351" s="275"/>
      <c r="L351" s="275"/>
      <c r="M351" s="275"/>
      <c r="N351" s="211"/>
      <c r="X351" s="153">
        <f>A351+7</f>
        <v>342</v>
      </c>
    </row>
    <row r="352" spans="1:24" ht="12.75" customHeight="1">
      <c r="A352" s="223">
        <v>336</v>
      </c>
      <c r="B352" s="139"/>
      <c r="C352" s="139"/>
      <c r="D352" s="340" t="s">
        <v>443</v>
      </c>
      <c r="E352" s="139"/>
      <c r="F352" s="297"/>
      <c r="G352" s="138">
        <f t="shared" si="25"/>
        <v>0</v>
      </c>
      <c r="H352" s="275"/>
      <c r="I352" s="275"/>
      <c r="J352" s="275"/>
      <c r="K352" s="275"/>
      <c r="L352" s="275"/>
      <c r="M352" s="275"/>
      <c r="N352" s="212"/>
      <c r="O352" s="220"/>
      <c r="P352" s="220"/>
      <c r="Q352" s="220"/>
      <c r="R352" s="220"/>
      <c r="S352" s="220"/>
      <c r="T352" s="220"/>
      <c r="U352" s="220"/>
      <c r="V352" s="220"/>
      <c r="W352" s="220"/>
      <c r="X352" s="153">
        <f aca="true" t="shared" si="26" ref="X352:X369">A352+7</f>
        <v>343</v>
      </c>
    </row>
    <row r="353" spans="1:24" ht="12.75" customHeight="1">
      <c r="A353" s="206"/>
      <c r="B353" s="180"/>
      <c r="C353" s="180"/>
      <c r="D353" s="140"/>
      <c r="E353" s="191"/>
      <c r="F353" s="303"/>
      <c r="G353" s="180"/>
      <c r="H353" s="281"/>
      <c r="I353" s="275"/>
      <c r="J353" s="275"/>
      <c r="K353" s="275"/>
      <c r="L353" s="275"/>
      <c r="M353" s="275"/>
      <c r="N353" s="211"/>
      <c r="X353" s="153">
        <f t="shared" si="26"/>
        <v>7</v>
      </c>
    </row>
    <row r="354" spans="1:24" ht="12.75" customHeight="1">
      <c r="A354" s="206"/>
      <c r="B354" s="350" t="s">
        <v>407</v>
      </c>
      <c r="C354" s="351"/>
      <c r="D354" s="351"/>
      <c r="E354" s="351"/>
      <c r="F354" s="351"/>
      <c r="G354" s="351"/>
      <c r="H354" s="351"/>
      <c r="I354" s="351"/>
      <c r="J354" s="351"/>
      <c r="K354" s="351"/>
      <c r="L354" s="351"/>
      <c r="M354" s="352"/>
      <c r="N354" s="211"/>
      <c r="X354" s="153">
        <f t="shared" si="26"/>
        <v>7</v>
      </c>
    </row>
    <row r="355" spans="1:24" ht="12.75" customHeight="1">
      <c r="A355" s="206"/>
      <c r="B355" s="209">
        <v>1</v>
      </c>
      <c r="C355" s="170">
        <v>6099905</v>
      </c>
      <c r="D355" s="140"/>
      <c r="E355" s="191"/>
      <c r="F355" s="303"/>
      <c r="G355" s="138">
        <f>SUM(H355:M355)</f>
        <v>0</v>
      </c>
      <c r="H355" s="281"/>
      <c r="I355" s="275"/>
      <c r="J355" s="275"/>
      <c r="K355" s="275"/>
      <c r="L355" s="275"/>
      <c r="M355" s="275"/>
      <c r="N355" s="211"/>
      <c r="X355" s="153">
        <f t="shared" si="26"/>
        <v>7</v>
      </c>
    </row>
    <row r="356" spans="1:24" ht="12.75" customHeight="1">
      <c r="A356" s="206"/>
      <c r="B356" s="139"/>
      <c r="C356" s="180"/>
      <c r="D356" s="140"/>
      <c r="E356" s="191"/>
      <c r="F356" s="303"/>
      <c r="G356" s="180"/>
      <c r="H356" s="281"/>
      <c r="I356" s="275"/>
      <c r="J356" s="275"/>
      <c r="K356" s="275"/>
      <c r="L356" s="275"/>
      <c r="M356" s="275"/>
      <c r="N356" s="212"/>
      <c r="O356" s="220"/>
      <c r="P356" s="220"/>
      <c r="Q356" s="220"/>
      <c r="R356" s="220"/>
      <c r="S356" s="220"/>
      <c r="T356" s="220"/>
      <c r="U356" s="220"/>
      <c r="V356" s="220"/>
      <c r="W356" s="220"/>
      <c r="X356" s="153">
        <f t="shared" si="26"/>
        <v>7</v>
      </c>
    </row>
    <row r="357" spans="1:24" ht="12.75" customHeight="1">
      <c r="A357" s="206"/>
      <c r="B357" s="350" t="s">
        <v>39</v>
      </c>
      <c r="C357" s="351"/>
      <c r="D357" s="351"/>
      <c r="E357" s="351"/>
      <c r="F357" s="351"/>
      <c r="G357" s="351"/>
      <c r="H357" s="351"/>
      <c r="I357" s="351"/>
      <c r="J357" s="351"/>
      <c r="K357" s="351"/>
      <c r="L357" s="351"/>
      <c r="M357" s="352"/>
      <c r="N357" s="211"/>
      <c r="X357" s="153">
        <f t="shared" si="26"/>
        <v>7</v>
      </c>
    </row>
    <row r="358" spans="1:24" ht="12.75" customHeight="1">
      <c r="A358" s="253"/>
      <c r="B358" s="254">
        <v>1</v>
      </c>
      <c r="C358" s="255">
        <v>6099905</v>
      </c>
      <c r="D358" s="201"/>
      <c r="E358" s="202"/>
      <c r="F358" s="320"/>
      <c r="G358" s="144">
        <f>SUM(H358:M358)</f>
        <v>0</v>
      </c>
      <c r="H358" s="283"/>
      <c r="I358" s="284"/>
      <c r="J358" s="284"/>
      <c r="K358" s="284"/>
      <c r="L358" s="284"/>
      <c r="M358" s="284"/>
      <c r="N358" s="211"/>
      <c r="X358" s="153">
        <f t="shared" si="26"/>
        <v>7</v>
      </c>
    </row>
    <row r="359" spans="1:24" ht="15" customHeight="1">
      <c r="A359" s="294" t="s">
        <v>441</v>
      </c>
      <c r="B359" s="259"/>
      <c r="C359" s="244"/>
      <c r="D359" s="245"/>
      <c r="E359" s="246"/>
      <c r="F359" s="246"/>
      <c r="G359" s="246"/>
      <c r="H359" s="248" t="s">
        <v>436</v>
      </c>
      <c r="I359" s="248"/>
      <c r="J359" s="249"/>
      <c r="K359" s="246"/>
      <c r="L359" s="250"/>
      <c r="M359" s="260"/>
      <c r="N359" s="252"/>
      <c r="X359" s="153" t="e">
        <f t="shared" si="26"/>
        <v>#VALUE!</v>
      </c>
    </row>
    <row r="360" spans="1:24" ht="12.75" customHeight="1">
      <c r="A360" s="256"/>
      <c r="B360" s="257"/>
      <c r="C360" s="257"/>
      <c r="D360" s="258"/>
      <c r="E360" s="258"/>
      <c r="F360" s="257"/>
      <c r="G360" s="257"/>
      <c r="H360" s="258"/>
      <c r="I360" s="258"/>
      <c r="J360" s="258"/>
      <c r="K360" s="258"/>
      <c r="L360" s="258"/>
      <c r="M360" s="258"/>
      <c r="N360" s="211"/>
      <c r="X360" s="153">
        <f t="shared" si="26"/>
        <v>7</v>
      </c>
    </row>
    <row r="361" spans="1:24" ht="12.75" customHeight="1">
      <c r="A361" s="203"/>
      <c r="B361" s="171"/>
      <c r="C361" s="171"/>
      <c r="D361" s="140"/>
      <c r="E361" s="140"/>
      <c r="F361" s="171"/>
      <c r="G361" s="171"/>
      <c r="H361" s="140"/>
      <c r="I361" s="140"/>
      <c r="J361" s="140"/>
      <c r="K361" s="140"/>
      <c r="L361" s="140"/>
      <c r="M361" s="140"/>
      <c r="N361" s="211"/>
      <c r="X361" s="153">
        <f t="shared" si="26"/>
        <v>7</v>
      </c>
    </row>
    <row r="362" spans="1:24" ht="12.75" customHeight="1">
      <c r="A362" s="203"/>
      <c r="B362" s="171"/>
      <c r="C362" s="171"/>
      <c r="D362" s="140"/>
      <c r="E362" s="140"/>
      <c r="F362" s="171"/>
      <c r="G362" s="171"/>
      <c r="H362" s="140"/>
      <c r="I362" s="140"/>
      <c r="J362" s="140"/>
      <c r="K362" s="140"/>
      <c r="L362" s="140"/>
      <c r="M362" s="140"/>
      <c r="N362" s="211"/>
      <c r="X362" s="153">
        <f t="shared" si="26"/>
        <v>7</v>
      </c>
    </row>
    <row r="363" spans="1:24" ht="12.75" customHeight="1">
      <c r="A363" s="203"/>
      <c r="B363" s="171"/>
      <c r="C363" s="171"/>
      <c r="D363" s="140"/>
      <c r="E363" s="140"/>
      <c r="F363" s="171"/>
      <c r="G363" s="171"/>
      <c r="H363" s="140"/>
      <c r="I363" s="140"/>
      <c r="J363" s="140"/>
      <c r="K363" s="140"/>
      <c r="L363" s="140"/>
      <c r="M363" s="140"/>
      <c r="N363" s="212"/>
      <c r="O363" s="220"/>
      <c r="P363" s="220"/>
      <c r="Q363" s="220"/>
      <c r="R363" s="220"/>
      <c r="S363" s="220"/>
      <c r="T363" s="220"/>
      <c r="U363" s="220"/>
      <c r="V363" s="220"/>
      <c r="W363" s="220"/>
      <c r="X363" s="153">
        <f t="shared" si="26"/>
        <v>7</v>
      </c>
    </row>
    <row r="364" spans="1:24" ht="12.75" customHeight="1">
      <c r="A364" s="203"/>
      <c r="B364" s="171"/>
      <c r="C364" s="171"/>
      <c r="D364" s="140"/>
      <c r="E364" s="140"/>
      <c r="F364" s="171"/>
      <c r="G364" s="171"/>
      <c r="H364" s="140"/>
      <c r="I364" s="140"/>
      <c r="J364" s="140"/>
      <c r="K364" s="140"/>
      <c r="L364" s="140"/>
      <c r="M364" s="140"/>
      <c r="N364" s="211"/>
      <c r="X364" s="153">
        <f t="shared" si="26"/>
        <v>7</v>
      </c>
    </row>
    <row r="365" spans="1:24" ht="12.75" customHeight="1">
      <c r="A365" s="203"/>
      <c r="B365" s="171"/>
      <c r="C365" s="171"/>
      <c r="D365" s="140"/>
      <c r="E365" s="140"/>
      <c r="F365" s="171"/>
      <c r="G365" s="171"/>
      <c r="H365" s="140"/>
      <c r="I365" s="140"/>
      <c r="J365" s="140"/>
      <c r="K365" s="140"/>
      <c r="L365" s="140"/>
      <c r="M365" s="140"/>
      <c r="N365" s="211"/>
      <c r="X365" s="153">
        <f t="shared" si="26"/>
        <v>7</v>
      </c>
    </row>
    <row r="366" spans="1:24" ht="12.75" customHeight="1">
      <c r="A366" s="203"/>
      <c r="B366" s="171"/>
      <c r="C366" s="171"/>
      <c r="D366" s="140"/>
      <c r="E366" s="140"/>
      <c r="F366" s="171"/>
      <c r="G366" s="171"/>
      <c r="H366" s="140"/>
      <c r="I366" s="140"/>
      <c r="J366" s="140"/>
      <c r="K366" s="140"/>
      <c r="L366" s="140"/>
      <c r="M366" s="140"/>
      <c r="N366" s="211"/>
      <c r="X366" s="153">
        <f t="shared" si="26"/>
        <v>7</v>
      </c>
    </row>
    <row r="367" spans="1:24" ht="12.75" customHeight="1">
      <c r="A367" s="203"/>
      <c r="B367" s="171"/>
      <c r="C367" s="171"/>
      <c r="D367" s="140"/>
      <c r="E367" s="140"/>
      <c r="F367" s="171"/>
      <c r="G367" s="171"/>
      <c r="H367" s="140"/>
      <c r="I367" s="140"/>
      <c r="J367" s="140"/>
      <c r="K367" s="140"/>
      <c r="L367" s="140"/>
      <c r="M367" s="140"/>
      <c r="N367" s="211"/>
      <c r="X367" s="153">
        <f t="shared" si="26"/>
        <v>7</v>
      </c>
    </row>
    <row r="368" spans="1:24" ht="12.75" customHeight="1">
      <c r="A368" s="171"/>
      <c r="B368" s="191"/>
      <c r="C368" s="191"/>
      <c r="D368" s="140"/>
      <c r="E368" s="155"/>
      <c r="F368" s="192"/>
      <c r="G368" s="192"/>
      <c r="H368" s="138"/>
      <c r="I368" s="140"/>
      <c r="J368" s="140"/>
      <c r="K368" s="140"/>
      <c r="L368" s="140"/>
      <c r="M368" s="140"/>
      <c r="N368" s="211"/>
      <c r="X368" s="153">
        <f t="shared" si="26"/>
        <v>7</v>
      </c>
    </row>
    <row r="369" spans="1:24" ht="12.75" customHeight="1">
      <c r="A369" s="203"/>
      <c r="B369" s="191"/>
      <c r="C369" s="191"/>
      <c r="D369" s="140"/>
      <c r="E369" s="155"/>
      <c r="F369" s="192"/>
      <c r="G369" s="192"/>
      <c r="H369" s="138"/>
      <c r="I369" s="140"/>
      <c r="J369" s="140"/>
      <c r="K369" s="140"/>
      <c r="L369" s="140"/>
      <c r="M369" s="140"/>
      <c r="N369" s="211"/>
      <c r="X369" s="153">
        <f t="shared" si="26"/>
        <v>7</v>
      </c>
    </row>
    <row r="370" spans="1:14" ht="12.75" customHeight="1">
      <c r="A370" s="203"/>
      <c r="B370" s="191"/>
      <c r="C370" s="191"/>
      <c r="D370" s="140"/>
      <c r="E370" s="155"/>
      <c r="F370" s="192"/>
      <c r="G370" s="192"/>
      <c r="H370" s="138"/>
      <c r="I370" s="140"/>
      <c r="J370" s="140"/>
      <c r="K370" s="140"/>
      <c r="L370" s="140"/>
      <c r="M370" s="140"/>
      <c r="N370" s="211"/>
    </row>
    <row r="371" spans="1:14" ht="12.75" customHeight="1">
      <c r="A371" s="203"/>
      <c r="B371" s="191"/>
      <c r="C371" s="191"/>
      <c r="D371" s="140"/>
      <c r="E371" s="155"/>
      <c r="F371" s="192"/>
      <c r="G371" s="192"/>
      <c r="H371" s="138"/>
      <c r="I371" s="140"/>
      <c r="J371" s="140"/>
      <c r="K371" s="140"/>
      <c r="L371" s="140"/>
      <c r="M371" s="140"/>
      <c r="N371" s="211"/>
    </row>
    <row r="372" spans="1:14" ht="12.75" customHeight="1">
      <c r="A372" s="203"/>
      <c r="B372" s="191"/>
      <c r="C372" s="191"/>
      <c r="D372" s="140"/>
      <c r="E372" s="155"/>
      <c r="F372" s="192"/>
      <c r="G372" s="192"/>
      <c r="H372" s="138"/>
      <c r="I372" s="140"/>
      <c r="J372" s="140"/>
      <c r="K372" s="140"/>
      <c r="L372" s="140"/>
      <c r="M372" s="140"/>
      <c r="N372" s="211"/>
    </row>
    <row r="373" spans="1:14" ht="12.75" customHeight="1">
      <c r="A373" s="203"/>
      <c r="B373" s="191"/>
      <c r="C373" s="191"/>
      <c r="D373" s="140"/>
      <c r="E373" s="155"/>
      <c r="F373" s="192"/>
      <c r="G373" s="192"/>
      <c r="H373" s="138"/>
      <c r="I373" s="140"/>
      <c r="J373" s="140"/>
      <c r="K373" s="140"/>
      <c r="L373" s="140"/>
      <c r="M373" s="140"/>
      <c r="N373" s="211"/>
    </row>
    <row r="374" spans="1:23" ht="12.75" customHeight="1">
      <c r="A374" s="203"/>
      <c r="B374" s="171"/>
      <c r="C374" s="171"/>
      <c r="D374" s="140"/>
      <c r="E374" s="140"/>
      <c r="F374" s="189"/>
      <c r="G374" s="189"/>
      <c r="H374" s="140"/>
      <c r="I374" s="140"/>
      <c r="J374" s="140"/>
      <c r="K374" s="140"/>
      <c r="L374" s="140"/>
      <c r="M374" s="140"/>
      <c r="N374" s="212"/>
      <c r="O374" s="220"/>
      <c r="P374" s="220"/>
      <c r="Q374" s="220"/>
      <c r="R374" s="220"/>
      <c r="S374" s="220"/>
      <c r="T374" s="220"/>
      <c r="U374" s="220"/>
      <c r="V374" s="220"/>
      <c r="W374" s="220"/>
    </row>
    <row r="375" spans="1:14" ht="12.75" customHeight="1">
      <c r="A375" s="203"/>
      <c r="B375" s="171"/>
      <c r="C375" s="171"/>
      <c r="D375" s="140"/>
      <c r="E375" s="140"/>
      <c r="F375" s="181"/>
      <c r="G375" s="181"/>
      <c r="H375" s="174"/>
      <c r="I375" s="140"/>
      <c r="J375" s="140"/>
      <c r="K375" s="140"/>
      <c r="L375" s="140"/>
      <c r="M375" s="140"/>
      <c r="N375" s="211"/>
    </row>
    <row r="376" spans="1:14" ht="12.75" customHeight="1">
      <c r="A376" s="203"/>
      <c r="B376" s="171"/>
      <c r="C376" s="171"/>
      <c r="D376" s="140"/>
      <c r="E376" s="140"/>
      <c r="F376" s="181"/>
      <c r="G376" s="181"/>
      <c r="H376" s="174"/>
      <c r="I376" s="140"/>
      <c r="J376" s="140"/>
      <c r="K376" s="140"/>
      <c r="L376" s="140"/>
      <c r="M376" s="140"/>
      <c r="N376" s="211"/>
    </row>
    <row r="377" spans="1:23" ht="12.75" customHeight="1">
      <c r="A377" s="203"/>
      <c r="B377" s="139"/>
      <c r="C377" s="139"/>
      <c r="D377" s="139"/>
      <c r="E377" s="139"/>
      <c r="F377" s="139"/>
      <c r="G377" s="139"/>
      <c r="H377" s="140"/>
      <c r="I377" s="140"/>
      <c r="J377" s="140"/>
      <c r="K377" s="140"/>
      <c r="L377" s="140"/>
      <c r="M377" s="140"/>
      <c r="N377" s="212"/>
      <c r="O377" s="220"/>
      <c r="P377" s="220"/>
      <c r="Q377" s="220"/>
      <c r="R377" s="220"/>
      <c r="S377" s="220"/>
      <c r="T377" s="220"/>
      <c r="U377" s="220"/>
      <c r="V377" s="220"/>
      <c r="W377" s="220"/>
    </row>
    <row r="378" spans="1:14" ht="12.75" customHeight="1">
      <c r="A378" s="203"/>
      <c r="B378" s="180"/>
      <c r="C378" s="180"/>
      <c r="D378" s="140"/>
      <c r="E378" s="181"/>
      <c r="F378" s="171"/>
      <c r="G378" s="171"/>
      <c r="H378" s="140"/>
      <c r="I378" s="140"/>
      <c r="J378" s="140"/>
      <c r="K378" s="140"/>
      <c r="L378" s="140"/>
      <c r="M378" s="140"/>
      <c r="N378" s="211"/>
    </row>
    <row r="379" spans="1:14" ht="12.75" customHeight="1">
      <c r="A379" s="203"/>
      <c r="B379" s="180"/>
      <c r="C379" s="180"/>
      <c r="D379" s="140"/>
      <c r="E379" s="181"/>
      <c r="F379" s="171"/>
      <c r="G379" s="171"/>
      <c r="H379" s="140"/>
      <c r="I379" s="140"/>
      <c r="J379" s="140"/>
      <c r="K379" s="140"/>
      <c r="L379" s="140"/>
      <c r="M379" s="140"/>
      <c r="N379" s="211"/>
    </row>
    <row r="380" spans="1:14" ht="12.75" customHeight="1">
      <c r="A380" s="203"/>
      <c r="B380" s="180"/>
      <c r="C380" s="180"/>
      <c r="D380" s="140"/>
      <c r="E380" s="181"/>
      <c r="F380" s="171"/>
      <c r="G380" s="171"/>
      <c r="H380" s="140"/>
      <c r="I380" s="140"/>
      <c r="J380" s="140"/>
      <c r="K380" s="140"/>
      <c r="L380" s="140"/>
      <c r="M380" s="140"/>
      <c r="N380" s="211"/>
    </row>
    <row r="381" spans="1:23" ht="12.75" customHeight="1">
      <c r="A381" s="203"/>
      <c r="B381" s="180"/>
      <c r="C381" s="180"/>
      <c r="D381" s="140"/>
      <c r="E381" s="181"/>
      <c r="F381" s="171"/>
      <c r="G381" s="171"/>
      <c r="H381" s="140"/>
      <c r="I381" s="140"/>
      <c r="J381" s="140"/>
      <c r="K381" s="140"/>
      <c r="L381" s="140"/>
      <c r="M381" s="140"/>
      <c r="N381" s="212"/>
      <c r="O381" s="220"/>
      <c r="P381" s="220"/>
      <c r="Q381" s="220"/>
      <c r="R381" s="220"/>
      <c r="S381" s="220"/>
      <c r="T381" s="220"/>
      <c r="U381" s="220"/>
      <c r="V381" s="220"/>
      <c r="W381" s="220"/>
    </row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</sheetData>
  <sheetProtection sheet="1" objects="1" scenarios="1"/>
  <mergeCells count="46">
    <mergeCell ref="B54:M54"/>
    <mergeCell ref="B88:M88"/>
    <mergeCell ref="B82:M82"/>
    <mergeCell ref="B69:M69"/>
    <mergeCell ref="B61:M61"/>
    <mergeCell ref="B126:M126"/>
    <mergeCell ref="B119:M119"/>
    <mergeCell ref="B115:M115"/>
    <mergeCell ref="B107:M107"/>
    <mergeCell ref="B179:M179"/>
    <mergeCell ref="B167:M167"/>
    <mergeCell ref="B150:M150"/>
    <mergeCell ref="B139:M139"/>
    <mergeCell ref="X4:AB4"/>
    <mergeCell ref="B12:M12"/>
    <mergeCell ref="B18:M18"/>
    <mergeCell ref="B3:M3"/>
    <mergeCell ref="B339:M339"/>
    <mergeCell ref="B332:M332"/>
    <mergeCell ref="B327:M327"/>
    <mergeCell ref="B25:M25"/>
    <mergeCell ref="B48:M48"/>
    <mergeCell ref="B39:M39"/>
    <mergeCell ref="B32:M32"/>
    <mergeCell ref="B208:M208"/>
    <mergeCell ref="B203:M203"/>
    <mergeCell ref="B187:M187"/>
    <mergeCell ref="B320:M320"/>
    <mergeCell ref="B316:M316"/>
    <mergeCell ref="B311:M311"/>
    <mergeCell ref="B308:M308"/>
    <mergeCell ref="B268:M268"/>
    <mergeCell ref="B303:M303"/>
    <mergeCell ref="B298:M298"/>
    <mergeCell ref="B290:M290"/>
    <mergeCell ref="B279:M279"/>
    <mergeCell ref="B213:M213"/>
    <mergeCell ref="B354:M354"/>
    <mergeCell ref="B357:M357"/>
    <mergeCell ref="B247:M247"/>
    <mergeCell ref="B240:M240"/>
    <mergeCell ref="B235:M235"/>
    <mergeCell ref="B226:M226"/>
    <mergeCell ref="B264:M264"/>
    <mergeCell ref="B258:M258"/>
    <mergeCell ref="B253:M253"/>
  </mergeCells>
  <hyperlinks>
    <hyperlink ref="H1" r:id="rId1" display=" www.northcapepubs.com"/>
    <hyperlink ref="H359" r:id="rId2" display=" www.northcapepubs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48"/>
  <sheetViews>
    <sheetView tabSelected="1" zoomScale="90" zoomScaleNormal="90" workbookViewId="0" topLeftCell="A1">
      <selection activeCell="G48" sqref="G48"/>
    </sheetView>
  </sheetViews>
  <sheetFormatPr defaultColWidth="9.140625" defaultRowHeight="12.75"/>
  <cols>
    <col min="1" max="1" width="2.421875" style="18" customWidth="1"/>
    <col min="2" max="2" width="27.140625" style="2" customWidth="1"/>
    <col min="3" max="3" width="33.140625" style="1" customWidth="1"/>
    <col min="4" max="4" width="31.421875" style="1" customWidth="1"/>
    <col min="5" max="5" width="2.00390625" style="1" hidden="1" customWidth="1"/>
    <col min="6" max="6" width="32.140625" style="1" hidden="1" customWidth="1"/>
    <col min="7" max="7" width="35.421875" style="14" customWidth="1"/>
    <col min="8" max="8" width="36.421875" style="1" customWidth="1"/>
    <col min="9" max="9" width="40.421875" style="1" customWidth="1"/>
    <col min="10" max="10" width="2.140625" style="1" customWidth="1"/>
    <col min="11" max="11" width="0.71875" style="1" customWidth="1"/>
    <col min="12" max="12" width="1.7109375" style="1" customWidth="1"/>
    <col min="13" max="13" width="11.140625" style="1" customWidth="1"/>
    <col min="14" max="14" width="3.421875" style="1" customWidth="1"/>
    <col min="15" max="15" width="18.140625" style="0" customWidth="1"/>
    <col min="16" max="16" width="14.421875" style="0" customWidth="1"/>
    <col min="17" max="17" width="9.140625" style="1" customWidth="1"/>
    <col min="18" max="18" width="13.7109375" style="1" customWidth="1"/>
    <col min="19" max="20" width="9.140625" style="1" customWidth="1"/>
    <col min="21" max="21" width="9.140625" style="1" hidden="1" customWidth="1"/>
    <col min="22" max="22" width="12.57421875" style="1" hidden="1" customWidth="1"/>
    <col min="23" max="23" width="14.140625" style="1" hidden="1" customWidth="1"/>
    <col min="24" max="24" width="12.7109375" style="1" hidden="1" customWidth="1"/>
    <col min="25" max="25" width="12.57421875" style="1" hidden="1" customWidth="1"/>
    <col min="26" max="28" width="9.140625" style="1" hidden="1" customWidth="1"/>
    <col min="29" max="29" width="12.421875" style="1" hidden="1" customWidth="1"/>
    <col min="30" max="30" width="9.140625" style="1" hidden="1" customWidth="1"/>
    <col min="31" max="31" width="11.140625" style="1" hidden="1" customWidth="1"/>
    <col min="32" max="32" width="12.00390625" style="1" hidden="1" customWidth="1"/>
    <col min="33" max="33" width="19.00390625" style="1" hidden="1" customWidth="1"/>
    <col min="34" max="34" width="20.8515625" style="1" hidden="1" customWidth="1"/>
    <col min="35" max="35" width="15.00390625" style="1" hidden="1" customWidth="1"/>
    <col min="36" max="37" width="9.140625" style="1" hidden="1" customWidth="1"/>
    <col min="38" max="38" width="12.421875" style="1" hidden="1" customWidth="1"/>
    <col min="39" max="39" width="18.421875" style="1" hidden="1" customWidth="1"/>
    <col min="40" max="42" width="9.140625" style="1" hidden="1" customWidth="1"/>
    <col min="43" max="43" width="23.57421875" style="1" hidden="1" customWidth="1"/>
    <col min="44" max="47" width="9.140625" style="1" hidden="1" customWidth="1"/>
    <col min="48" max="48" width="12.00390625" style="1" hidden="1" customWidth="1"/>
    <col min="49" max="49" width="9.140625" style="1" hidden="1" customWidth="1"/>
    <col min="50" max="50" width="20.28125" style="1" hidden="1" customWidth="1"/>
    <col min="51" max="52" width="9.140625" style="1" hidden="1" customWidth="1"/>
    <col min="53" max="53" width="9.57421875" style="1" hidden="1" customWidth="1"/>
    <col min="54" max="54" width="21.57421875" style="1" hidden="1" customWidth="1"/>
    <col min="55" max="55" width="29.421875" style="1" hidden="1" customWidth="1"/>
    <col min="56" max="56" width="12.00390625" style="24" hidden="1" customWidth="1"/>
    <col min="57" max="57" width="6.421875" style="1" hidden="1" customWidth="1"/>
    <col min="58" max="58" width="13.00390625" style="1" hidden="1" customWidth="1"/>
    <col min="59" max="59" width="11.28125" style="1" hidden="1" customWidth="1"/>
    <col min="60" max="60" width="15.28125" style="1" hidden="1" customWidth="1"/>
    <col min="61" max="61" width="30.57421875" style="1" hidden="1" customWidth="1"/>
    <col min="62" max="62" width="13.421875" style="1" hidden="1" customWidth="1"/>
    <col min="63" max="63" width="9.140625" style="1" hidden="1" customWidth="1"/>
    <col min="64" max="64" width="9.8515625" style="1" hidden="1" customWidth="1"/>
    <col min="65" max="65" width="10.57421875" style="1" hidden="1" customWidth="1"/>
    <col min="66" max="66" width="17.7109375" style="1" hidden="1" customWidth="1"/>
    <col min="67" max="67" width="36.57421875" style="1" hidden="1" customWidth="1"/>
    <col min="68" max="68" width="19.8515625" style="1" hidden="1" customWidth="1"/>
    <col min="69" max="16384" width="9.140625" style="1" customWidth="1"/>
  </cols>
  <sheetData>
    <row r="1" spans="1:69" ht="24" customHeight="1">
      <c r="A1" s="293" t="s">
        <v>440</v>
      </c>
      <c r="B1" s="261"/>
      <c r="C1" s="262"/>
      <c r="D1" s="263"/>
      <c r="E1" s="263"/>
      <c r="F1" s="263"/>
      <c r="G1" s="264"/>
      <c r="H1" s="263"/>
      <c r="I1" s="265" t="s">
        <v>436</v>
      </c>
      <c r="J1" s="266"/>
      <c r="BQ1" s="1" t="s">
        <v>40</v>
      </c>
    </row>
    <row r="2" spans="1:10" ht="20.25" customHeight="1">
      <c r="A2" s="20"/>
      <c r="B2" s="40" t="s">
        <v>32</v>
      </c>
      <c r="C2" s="210"/>
      <c r="D2" s="77"/>
      <c r="E2" s="77"/>
      <c r="F2" s="77"/>
      <c r="G2" s="77"/>
      <c r="H2" s="78"/>
      <c r="I2" s="78"/>
      <c r="J2" s="19"/>
    </row>
    <row r="3" spans="1:10" ht="15.75" customHeight="1">
      <c r="A3" s="20"/>
      <c r="B3" s="76"/>
      <c r="C3" s="210"/>
      <c r="D3" s="75"/>
      <c r="E3" s="75"/>
      <c r="F3" s="75"/>
      <c r="G3" s="79"/>
      <c r="H3" s="80"/>
      <c r="I3" s="295" t="s">
        <v>442</v>
      </c>
      <c r="J3" s="19"/>
    </row>
    <row r="4" spans="1:10" ht="18" customHeight="1">
      <c r="A4" s="20"/>
      <c r="B4" s="76"/>
      <c r="C4" s="75" t="s">
        <v>437</v>
      </c>
      <c r="D4" s="75"/>
      <c r="E4" s="75"/>
      <c r="F4" s="75"/>
      <c r="G4" s="79"/>
      <c r="H4" s="80"/>
      <c r="I4" s="80"/>
      <c r="J4" s="19"/>
    </row>
    <row r="5" spans="1:10" ht="32.25" customHeight="1">
      <c r="A5" s="20"/>
      <c r="B5" s="76"/>
      <c r="C5" s="362" t="s">
        <v>174</v>
      </c>
      <c r="D5" s="362"/>
      <c r="E5" s="362"/>
      <c r="F5" s="362"/>
      <c r="G5" s="362"/>
      <c r="H5" s="362"/>
      <c r="I5" s="81"/>
      <c r="J5" s="19"/>
    </row>
    <row r="6" spans="1:10" ht="8.25" customHeight="1">
      <c r="A6" s="20"/>
      <c r="B6" s="76"/>
      <c r="C6" s="81"/>
      <c r="D6" s="81"/>
      <c r="E6" s="81"/>
      <c r="F6" s="81"/>
      <c r="G6" s="81"/>
      <c r="H6" s="81"/>
      <c r="I6" s="81"/>
      <c r="J6" s="19"/>
    </row>
    <row r="7" spans="1:14" ht="6.75" customHeight="1">
      <c r="A7" s="21"/>
      <c r="B7" s="82"/>
      <c r="C7" s="80"/>
      <c r="D7" s="80"/>
      <c r="E7" s="80"/>
      <c r="F7" s="80"/>
      <c r="G7" s="83"/>
      <c r="H7" s="78"/>
      <c r="I7" s="78"/>
      <c r="J7" s="19"/>
      <c r="L7" s="141"/>
      <c r="M7" s="141"/>
      <c r="N7" s="141"/>
    </row>
    <row r="8" spans="1:70" ht="21.75" customHeight="1">
      <c r="A8" s="22"/>
      <c r="B8" s="267" t="s">
        <v>173</v>
      </c>
      <c r="C8" s="267" t="s">
        <v>372</v>
      </c>
      <c r="D8" s="267" t="s">
        <v>59</v>
      </c>
      <c r="E8" s="268"/>
      <c r="F8" s="269" t="s">
        <v>41</v>
      </c>
      <c r="G8" s="267" t="s">
        <v>38</v>
      </c>
      <c r="H8" s="267" t="s">
        <v>98</v>
      </c>
      <c r="I8" s="267" t="s">
        <v>41</v>
      </c>
      <c r="J8" s="270"/>
      <c r="K8" s="271"/>
      <c r="L8" s="272"/>
      <c r="M8" s="273" t="s">
        <v>385</v>
      </c>
      <c r="N8" s="141"/>
      <c r="R8" s="133"/>
      <c r="S8" s="134" t="s">
        <v>373</v>
      </c>
      <c r="T8" s="133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7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3"/>
      <c r="BR8" s="133"/>
    </row>
    <row r="9" spans="1:14" ht="19.5" customHeight="1">
      <c r="A9" s="35"/>
      <c r="B9" s="343" t="s">
        <v>439</v>
      </c>
      <c r="C9" s="344">
        <f>C11</f>
        <v>100000</v>
      </c>
      <c r="D9" s="345"/>
      <c r="E9" s="346"/>
      <c r="F9" s="346"/>
      <c r="G9" s="347"/>
      <c r="H9" s="348"/>
      <c r="I9" s="348"/>
      <c r="J9" s="19"/>
      <c r="L9" s="141"/>
      <c r="M9" s="145"/>
      <c r="N9" s="141"/>
    </row>
    <row r="10" spans="1:14" ht="17.25" customHeight="1">
      <c r="A10" s="34"/>
      <c r="B10" s="68" t="s">
        <v>0</v>
      </c>
      <c r="C10" s="296" t="s">
        <v>175</v>
      </c>
      <c r="D10" s="109"/>
      <c r="E10" s="112"/>
      <c r="F10" s="112"/>
      <c r="G10" s="224" t="s">
        <v>374</v>
      </c>
      <c r="H10" s="113"/>
      <c r="I10" s="113"/>
      <c r="J10" s="19"/>
      <c r="L10" s="141"/>
      <c r="M10" s="145"/>
      <c r="N10" s="141"/>
    </row>
    <row r="11" spans="1:62" ht="15.75" customHeight="1">
      <c r="A11" s="34"/>
      <c r="B11" s="68" t="s">
        <v>1</v>
      </c>
      <c r="C11" s="115">
        <v>100000</v>
      </c>
      <c r="D11" s="109"/>
      <c r="E11" s="112"/>
      <c r="F11" s="112"/>
      <c r="G11" s="226">
        <f>VLOOKUP($C$11,$W$13:$Y$126,3,TRUE)</f>
        <v>14946</v>
      </c>
      <c r="H11" s="113"/>
      <c r="I11" s="113"/>
      <c r="J11" s="19"/>
      <c r="L11" s="141"/>
      <c r="M11" s="145"/>
      <c r="N11" s="141"/>
      <c r="U11" s="363" t="s">
        <v>73</v>
      </c>
      <c r="V11" s="363"/>
      <c r="W11" s="363"/>
      <c r="X11" s="363"/>
      <c r="Y11" s="363"/>
      <c r="Z11"/>
      <c r="AA11" s="359" t="s">
        <v>7</v>
      </c>
      <c r="AB11" s="359"/>
      <c r="AC11" s="359"/>
      <c r="AD11"/>
      <c r="AE11" s="358" t="s">
        <v>58</v>
      </c>
      <c r="AF11" s="359"/>
      <c r="AG11" s="359"/>
      <c r="AH11" s="359"/>
      <c r="AI11" s="44"/>
      <c r="AJ11"/>
      <c r="AK11" s="359" t="s">
        <v>14</v>
      </c>
      <c r="AL11" s="359"/>
      <c r="AM11" s="359"/>
      <c r="AN11"/>
      <c r="AO11" s="357" t="s">
        <v>92</v>
      </c>
      <c r="AP11" s="357"/>
      <c r="AQ11" s="357"/>
      <c r="AR11" s="357"/>
      <c r="AS11"/>
      <c r="AY11"/>
      <c r="BF11" s="360" t="s">
        <v>164</v>
      </c>
      <c r="BG11" s="361"/>
      <c r="BH11" s="361"/>
      <c r="BI11" s="361"/>
      <c r="BJ11" s="57"/>
    </row>
    <row r="12" spans="1:67" s="24" customFormat="1" ht="15.75" customHeight="1">
      <c r="A12" s="36"/>
      <c r="B12" s="69" t="s">
        <v>2</v>
      </c>
      <c r="C12" s="116" t="s">
        <v>81</v>
      </c>
      <c r="D12" s="110"/>
      <c r="E12" s="110"/>
      <c r="F12" s="110"/>
      <c r="G12" s="224" t="str">
        <f>VLOOKUP($C$11,$AK$13:$AM$30,3,TRUE)</f>
        <v>D28291-3SA</v>
      </c>
      <c r="H12" s="114"/>
      <c r="I12" s="113"/>
      <c r="J12" s="23"/>
      <c r="L12" s="142"/>
      <c r="M12" s="146"/>
      <c r="N12" s="142"/>
      <c r="O12"/>
      <c r="P12"/>
      <c r="U12" s="25" t="s">
        <v>0</v>
      </c>
      <c r="V12" s="25" t="s">
        <v>42</v>
      </c>
      <c r="W12" s="26" t="s">
        <v>45</v>
      </c>
      <c r="X12" s="25" t="s">
        <v>43</v>
      </c>
      <c r="Y12" s="25" t="s">
        <v>42</v>
      </c>
      <c r="Z12" s="3"/>
      <c r="AA12" s="25" t="s">
        <v>46</v>
      </c>
      <c r="AB12" s="25" t="s">
        <v>47</v>
      </c>
      <c r="AC12" s="25" t="s">
        <v>7</v>
      </c>
      <c r="AD12" s="3"/>
      <c r="AE12" s="27" t="s">
        <v>46</v>
      </c>
      <c r="AF12" s="27" t="s">
        <v>47</v>
      </c>
      <c r="AG12" s="27" t="s">
        <v>2</v>
      </c>
      <c r="AH12" s="25" t="s">
        <v>59</v>
      </c>
      <c r="AI12" s="45"/>
      <c r="AJ12" s="3"/>
      <c r="AK12" s="25" t="s">
        <v>46</v>
      </c>
      <c r="AL12" s="25" t="s">
        <v>47</v>
      </c>
      <c r="AM12" s="25" t="s">
        <v>14</v>
      </c>
      <c r="AN12" s="3"/>
      <c r="AO12" s="25" t="s">
        <v>46</v>
      </c>
      <c r="AP12" s="25" t="s">
        <v>47</v>
      </c>
      <c r="AQ12" s="25" t="s">
        <v>41</v>
      </c>
      <c r="AR12" s="25" t="s">
        <v>59</v>
      </c>
      <c r="AS12" s="3"/>
      <c r="AT12" s="1"/>
      <c r="AU12" s="1"/>
      <c r="AV12" s="1"/>
      <c r="AW12" s="1"/>
      <c r="AX12" s="1"/>
      <c r="AY12" s="3"/>
      <c r="AZ12" s="1"/>
      <c r="BA12" s="1"/>
      <c r="BB12" s="1"/>
      <c r="BC12" s="1"/>
      <c r="BF12" s="25" t="s">
        <v>46</v>
      </c>
      <c r="BG12" s="25" t="s">
        <v>47</v>
      </c>
      <c r="BH12" s="25" t="s">
        <v>110</v>
      </c>
      <c r="BI12" s="25" t="s">
        <v>59</v>
      </c>
      <c r="BJ12" s="45"/>
      <c r="BL12" s="1"/>
      <c r="BM12" s="1"/>
      <c r="BN12" s="1"/>
      <c r="BO12" s="1"/>
    </row>
    <row r="13" spans="1:67" s="24" customFormat="1" ht="15.75" customHeight="1">
      <c r="A13" s="37"/>
      <c r="B13" s="69" t="s">
        <v>3</v>
      </c>
      <c r="C13" s="108"/>
      <c r="D13" s="111"/>
      <c r="E13" s="108"/>
      <c r="F13" s="108"/>
      <c r="G13" s="228"/>
      <c r="H13" s="114"/>
      <c r="I13" s="113"/>
      <c r="J13" s="23"/>
      <c r="L13" s="142"/>
      <c r="M13" s="146" t="s">
        <v>40</v>
      </c>
      <c r="N13" s="142"/>
      <c r="O13"/>
      <c r="P13"/>
      <c r="U13" s="29" t="s">
        <v>44</v>
      </c>
      <c r="V13" s="7">
        <v>13728</v>
      </c>
      <c r="W13" s="30">
        <v>80</v>
      </c>
      <c r="X13" s="30">
        <v>120</v>
      </c>
      <c r="Y13" s="7">
        <v>13728</v>
      </c>
      <c r="Z13" s="3"/>
      <c r="AA13" s="31">
        <v>1</v>
      </c>
      <c r="AB13" s="31">
        <v>15000</v>
      </c>
      <c r="AC13" s="32" t="s">
        <v>50</v>
      </c>
      <c r="AD13" s="3"/>
      <c r="AE13" s="33">
        <v>1</v>
      </c>
      <c r="AF13" s="33">
        <v>500</v>
      </c>
      <c r="AG13" s="28" t="s">
        <v>60</v>
      </c>
      <c r="AH13" s="3" t="s">
        <v>445</v>
      </c>
      <c r="AI13" s="3"/>
      <c r="AJ13" s="3"/>
      <c r="AK13" s="31">
        <v>1</v>
      </c>
      <c r="AL13" s="31">
        <v>16000</v>
      </c>
      <c r="AM13" s="32" t="s">
        <v>77</v>
      </c>
      <c r="AN13" s="3"/>
      <c r="AO13" s="31">
        <v>81</v>
      </c>
      <c r="AP13" s="31">
        <v>50000</v>
      </c>
      <c r="AQ13" s="32" t="s">
        <v>217</v>
      </c>
      <c r="AR13" s="25" t="s">
        <v>93</v>
      </c>
      <c r="AS13" s="3"/>
      <c r="AT13" s="1"/>
      <c r="AU13" s="1"/>
      <c r="AV13" s="1"/>
      <c r="AW13" s="1"/>
      <c r="AX13" s="1"/>
      <c r="AY13" s="3"/>
      <c r="AZ13" s="1"/>
      <c r="BA13" s="1"/>
      <c r="BB13" s="1"/>
      <c r="BC13" s="1"/>
      <c r="BF13" s="31">
        <v>1</v>
      </c>
      <c r="BG13" s="31">
        <v>25000</v>
      </c>
      <c r="BH13" s="39" t="s">
        <v>170</v>
      </c>
      <c r="BI13" s="38" t="s">
        <v>460</v>
      </c>
      <c r="BJ13" s="58" t="s">
        <v>313</v>
      </c>
      <c r="BL13" s="1"/>
      <c r="BM13" s="1"/>
      <c r="BN13" s="1"/>
      <c r="BO13" s="1"/>
    </row>
    <row r="14" spans="1:67" s="24" customFormat="1" ht="15.75" customHeight="1">
      <c r="A14" s="34"/>
      <c r="B14" s="72"/>
      <c r="C14" s="117"/>
      <c r="D14" s="99"/>
      <c r="E14" s="117"/>
      <c r="F14" s="117"/>
      <c r="G14" s="229"/>
      <c r="H14" s="230"/>
      <c r="I14" s="118"/>
      <c r="J14" s="19"/>
      <c r="L14" s="142"/>
      <c r="M14" s="146"/>
      <c r="N14" s="142"/>
      <c r="O14"/>
      <c r="P14"/>
      <c r="U14" s="29" t="s">
        <v>44</v>
      </c>
      <c r="V14" s="7">
        <v>13759</v>
      </c>
      <c r="W14" s="30">
        <v>121</v>
      </c>
      <c r="X14" s="30">
        <v>307</v>
      </c>
      <c r="Y14" s="7">
        <v>13759</v>
      </c>
      <c r="Z14" s="3"/>
      <c r="AA14" s="31">
        <v>15001</v>
      </c>
      <c r="AB14" s="31">
        <v>55000</v>
      </c>
      <c r="AC14" s="32" t="s">
        <v>51</v>
      </c>
      <c r="AD14" s="3"/>
      <c r="AE14" s="33">
        <v>501</v>
      </c>
      <c r="AF14" s="33">
        <v>38000</v>
      </c>
      <c r="AG14" s="28" t="s">
        <v>61</v>
      </c>
      <c r="AH14" s="3" t="s">
        <v>447</v>
      </c>
      <c r="AI14" s="3"/>
      <c r="AJ14" s="3"/>
      <c r="AK14" s="31">
        <v>16001</v>
      </c>
      <c r="AL14" s="31">
        <v>35000</v>
      </c>
      <c r="AM14" s="32" t="s">
        <v>74</v>
      </c>
      <c r="AN14" s="3"/>
      <c r="AO14" s="31">
        <v>50001</v>
      </c>
      <c r="AP14" s="31">
        <v>2110000</v>
      </c>
      <c r="AQ14" s="32" t="s">
        <v>218</v>
      </c>
      <c r="AR14" s="25" t="s">
        <v>94</v>
      </c>
      <c r="AS14" s="3"/>
      <c r="AT14" s="1"/>
      <c r="AU14" s="1"/>
      <c r="AV14" s="1"/>
      <c r="AW14" s="1"/>
      <c r="AX14" s="1"/>
      <c r="AY14" s="3"/>
      <c r="AZ14" s="1"/>
      <c r="BA14" s="1"/>
      <c r="BB14" s="1"/>
      <c r="BC14" s="1"/>
      <c r="BF14" s="31">
        <v>25001</v>
      </c>
      <c r="BG14" s="31">
        <v>32000</v>
      </c>
      <c r="BH14" s="39" t="s">
        <v>221</v>
      </c>
      <c r="BI14" s="38" t="s">
        <v>460</v>
      </c>
      <c r="BJ14" s="58" t="s">
        <v>314</v>
      </c>
      <c r="BL14" s="1"/>
      <c r="BM14" s="1"/>
      <c r="BN14" s="1"/>
      <c r="BO14" s="1"/>
    </row>
    <row r="15" spans="1:67" s="24" customFormat="1" ht="15.75" customHeight="1">
      <c r="A15" s="35"/>
      <c r="B15" s="70" t="s">
        <v>10</v>
      </c>
      <c r="C15" s="119"/>
      <c r="D15" s="120"/>
      <c r="E15" s="119"/>
      <c r="F15" s="119"/>
      <c r="G15" s="231"/>
      <c r="H15" s="232"/>
      <c r="I15" s="121"/>
      <c r="J15" s="19"/>
      <c r="L15" s="142"/>
      <c r="M15" s="146"/>
      <c r="N15" s="142"/>
      <c r="O15"/>
      <c r="P15"/>
      <c r="U15" s="6" t="s">
        <v>44</v>
      </c>
      <c r="V15" s="7">
        <v>13789</v>
      </c>
      <c r="W15" s="8">
        <v>308</v>
      </c>
      <c r="X15" s="8">
        <v>539</v>
      </c>
      <c r="Y15" s="7">
        <v>13789</v>
      </c>
      <c r="Z15"/>
      <c r="AA15" s="9">
        <v>55001</v>
      </c>
      <c r="AB15" s="9">
        <v>550000</v>
      </c>
      <c r="AC15" s="10" t="s">
        <v>57</v>
      </c>
      <c r="AD15"/>
      <c r="AE15" s="12">
        <v>38001</v>
      </c>
      <c r="AF15" s="12">
        <v>75000</v>
      </c>
      <c r="AG15" s="13" t="s">
        <v>62</v>
      </c>
      <c r="AH15" s="3" t="s">
        <v>447</v>
      </c>
      <c r="AI15"/>
      <c r="AJ15"/>
      <c r="AK15" s="9">
        <v>35001</v>
      </c>
      <c r="AL15" s="9">
        <v>65000</v>
      </c>
      <c r="AM15" s="10" t="s">
        <v>78</v>
      </c>
      <c r="AN15"/>
      <c r="AO15" s="9">
        <v>2110001</v>
      </c>
      <c r="AP15" s="9">
        <v>6099905</v>
      </c>
      <c r="AQ15" s="10" t="s">
        <v>216</v>
      </c>
      <c r="AR15" s="5">
        <v>2</v>
      </c>
      <c r="AS15"/>
      <c r="AT15" s="1"/>
      <c r="AU15" s="1"/>
      <c r="AV15" s="1"/>
      <c r="AW15" s="1"/>
      <c r="AX15" s="1"/>
      <c r="AY15"/>
      <c r="AZ15" s="1"/>
      <c r="BA15" s="1"/>
      <c r="BB15" s="1"/>
      <c r="BC15" s="1"/>
      <c r="BF15" s="31">
        <v>32001</v>
      </c>
      <c r="BG15" s="31">
        <v>50000</v>
      </c>
      <c r="BH15" s="39" t="s">
        <v>310</v>
      </c>
      <c r="BI15" s="38" t="s">
        <v>460</v>
      </c>
      <c r="BJ15" s="58" t="s">
        <v>314</v>
      </c>
      <c r="BL15" s="1"/>
      <c r="BM15" s="1"/>
      <c r="BN15" s="1"/>
      <c r="BO15" s="1"/>
    </row>
    <row r="16" spans="1:67" s="24" customFormat="1" ht="15.75" customHeight="1">
      <c r="A16" s="34"/>
      <c r="B16" s="68" t="s">
        <v>5</v>
      </c>
      <c r="C16" s="112">
        <v>6635448</v>
      </c>
      <c r="D16" s="109"/>
      <c r="E16" s="112"/>
      <c r="F16" s="112"/>
      <c r="G16" s="111"/>
      <c r="H16" s="113"/>
      <c r="I16" s="114" t="s">
        <v>365</v>
      </c>
      <c r="J16" s="19"/>
      <c r="L16" s="142"/>
      <c r="M16" s="146"/>
      <c r="N16" s="142"/>
      <c r="O16"/>
      <c r="P16"/>
      <c r="U16" s="6" t="s">
        <v>44</v>
      </c>
      <c r="V16" s="7">
        <v>13820</v>
      </c>
      <c r="W16" s="8">
        <v>540</v>
      </c>
      <c r="X16" s="8">
        <v>696</v>
      </c>
      <c r="Y16" s="7">
        <v>13820</v>
      </c>
      <c r="Z16"/>
      <c r="AA16" s="9"/>
      <c r="AB16" s="9"/>
      <c r="AC16" s="10" t="s">
        <v>52</v>
      </c>
      <c r="AD16"/>
      <c r="AE16" s="12">
        <v>75001</v>
      </c>
      <c r="AF16" s="12">
        <v>90000</v>
      </c>
      <c r="AG16" s="13" t="s">
        <v>63</v>
      </c>
      <c r="AH16" s="342" t="s">
        <v>446</v>
      </c>
      <c r="AI16"/>
      <c r="AJ16"/>
      <c r="AK16" s="9">
        <v>65001</v>
      </c>
      <c r="AL16" s="9">
        <v>247000</v>
      </c>
      <c r="AM16" s="10" t="s">
        <v>79</v>
      </c>
      <c r="AN16"/>
      <c r="AO16"/>
      <c r="AP16"/>
      <c r="AQ16" s="341" t="s">
        <v>443</v>
      </c>
      <c r="AR16"/>
      <c r="AS16"/>
      <c r="AT16" s="1"/>
      <c r="AU16" s="1"/>
      <c r="AV16" s="1"/>
      <c r="AW16" s="1"/>
      <c r="AX16" s="1"/>
      <c r="AY16"/>
      <c r="AZ16" s="1"/>
      <c r="BA16" s="1"/>
      <c r="BB16" s="1"/>
      <c r="BC16" s="1"/>
      <c r="BF16" s="31">
        <v>50001</v>
      </c>
      <c r="BG16" s="31">
        <v>315000</v>
      </c>
      <c r="BH16" s="39" t="s">
        <v>171</v>
      </c>
      <c r="BI16" s="38" t="s">
        <v>461</v>
      </c>
      <c r="BJ16" s="58" t="s">
        <v>311</v>
      </c>
      <c r="BL16" s="1"/>
      <c r="BM16" s="1"/>
      <c r="BN16" s="1"/>
      <c r="BO16" s="1"/>
    </row>
    <row r="17" spans="1:67" s="24" customFormat="1" ht="15.75" customHeight="1">
      <c r="A17" s="34"/>
      <c r="B17" s="68" t="s">
        <v>6</v>
      </c>
      <c r="C17" s="112" t="s">
        <v>449</v>
      </c>
      <c r="D17" s="109"/>
      <c r="E17" s="112"/>
      <c r="F17" s="112"/>
      <c r="G17" s="111"/>
      <c r="H17" s="113"/>
      <c r="I17" s="113"/>
      <c r="J17" s="19"/>
      <c r="L17" s="142"/>
      <c r="M17" s="146"/>
      <c r="N17" s="142"/>
      <c r="O17"/>
      <c r="P17"/>
      <c r="U17" s="6" t="s">
        <v>44</v>
      </c>
      <c r="V17" s="7">
        <v>13850</v>
      </c>
      <c r="W17" s="8">
        <v>697</v>
      </c>
      <c r="X17" s="8">
        <v>1034</v>
      </c>
      <c r="Y17" s="7">
        <v>13850</v>
      </c>
      <c r="Z17"/>
      <c r="AA17" s="9">
        <v>550001</v>
      </c>
      <c r="AB17" s="9">
        <v>3200000</v>
      </c>
      <c r="AC17" s="10" t="s">
        <v>49</v>
      </c>
      <c r="AD17"/>
      <c r="AE17" s="12">
        <v>90001</v>
      </c>
      <c r="AF17" s="12">
        <v>160000</v>
      </c>
      <c r="AG17" s="13" t="s">
        <v>64</v>
      </c>
      <c r="AH17" s="342" t="s">
        <v>446</v>
      </c>
      <c r="AI17"/>
      <c r="AJ17"/>
      <c r="AK17" s="9">
        <v>247001</v>
      </c>
      <c r="AL17" s="9">
        <v>280000</v>
      </c>
      <c r="AM17" s="10" t="s">
        <v>80</v>
      </c>
      <c r="AN17"/>
      <c r="AO17"/>
      <c r="AP17"/>
      <c r="AQ17" s="100" t="s">
        <v>444</v>
      </c>
      <c r="AR17"/>
      <c r="AS17"/>
      <c r="AT17" s="1"/>
      <c r="AU17" s="1"/>
      <c r="AV17" s="1"/>
      <c r="AW17" s="1"/>
      <c r="AX17" s="1"/>
      <c r="AY17"/>
      <c r="AZ17" s="1"/>
      <c r="BA17" s="1"/>
      <c r="BB17" s="1"/>
      <c r="BC17" s="1"/>
      <c r="BF17" s="31">
        <v>315001</v>
      </c>
      <c r="BG17" s="31">
        <v>1600000</v>
      </c>
      <c r="BH17" s="39" t="s">
        <v>221</v>
      </c>
      <c r="BI17" s="38" t="s">
        <v>461</v>
      </c>
      <c r="BJ17" s="58" t="s">
        <v>311</v>
      </c>
      <c r="BL17" s="1"/>
      <c r="BM17" s="1"/>
      <c r="BN17" s="1"/>
      <c r="BO17" s="1"/>
    </row>
    <row r="18" spans="1:67" s="24" customFormat="1" ht="15.75" customHeight="1">
      <c r="A18" s="34"/>
      <c r="B18" s="68" t="s">
        <v>4</v>
      </c>
      <c r="C18" s="112" t="s">
        <v>450</v>
      </c>
      <c r="D18" s="109"/>
      <c r="E18" s="112"/>
      <c r="F18" s="112"/>
      <c r="G18" s="111"/>
      <c r="H18" s="113"/>
      <c r="I18" s="113"/>
      <c r="J18" s="19"/>
      <c r="L18" s="142"/>
      <c r="M18" s="146"/>
      <c r="N18" s="142"/>
      <c r="O18"/>
      <c r="P18"/>
      <c r="U18" s="6" t="s">
        <v>44</v>
      </c>
      <c r="V18" s="7">
        <v>13881</v>
      </c>
      <c r="W18" s="8">
        <v>1035</v>
      </c>
      <c r="X18" s="8">
        <v>1186</v>
      </c>
      <c r="Y18" s="7">
        <v>13881</v>
      </c>
      <c r="Z18"/>
      <c r="AA18" s="9"/>
      <c r="AB18" s="9"/>
      <c r="AC18" s="10" t="s">
        <v>53</v>
      </c>
      <c r="AD18"/>
      <c r="AE18" s="12">
        <v>160001</v>
      </c>
      <c r="AF18" s="12">
        <v>238000</v>
      </c>
      <c r="AG18" s="13" t="s">
        <v>65</v>
      </c>
      <c r="AH18" s="342" t="s">
        <v>446</v>
      </c>
      <c r="AI18"/>
      <c r="AJ18"/>
      <c r="AK18" s="9">
        <v>280001</v>
      </c>
      <c r="AL18" s="9">
        <v>350000</v>
      </c>
      <c r="AM18" s="10" t="s">
        <v>75</v>
      </c>
      <c r="AN18"/>
      <c r="AO18"/>
      <c r="AP18"/>
      <c r="AQ18"/>
      <c r="AR18"/>
      <c r="AS18"/>
      <c r="AT18" s="1"/>
      <c r="AU18" s="1"/>
      <c r="AV18" s="1"/>
      <c r="AW18" s="1"/>
      <c r="AX18" s="1"/>
      <c r="AY18"/>
      <c r="AZ18" s="1"/>
      <c r="BA18" s="1"/>
      <c r="BB18" s="1"/>
      <c r="BC18" s="1"/>
      <c r="BF18" s="31">
        <v>1600001</v>
      </c>
      <c r="BG18" s="31">
        <v>6099905</v>
      </c>
      <c r="BH18" s="39" t="s">
        <v>221</v>
      </c>
      <c r="BI18" s="38" t="s">
        <v>461</v>
      </c>
      <c r="BJ18" s="58" t="s">
        <v>312</v>
      </c>
      <c r="BL18" s="1"/>
      <c r="BM18" s="1"/>
      <c r="BN18" s="1"/>
      <c r="BO18" s="1"/>
    </row>
    <row r="19" spans="1:62" ht="15.75" customHeight="1">
      <c r="A19" s="34"/>
      <c r="B19" s="73"/>
      <c r="C19" s="122"/>
      <c r="D19" s="99"/>
      <c r="E19" s="117"/>
      <c r="F19" s="117"/>
      <c r="G19" s="229"/>
      <c r="H19" s="230"/>
      <c r="I19" s="118"/>
      <c r="J19" s="19"/>
      <c r="L19" s="141"/>
      <c r="M19" s="145"/>
      <c r="N19" s="141"/>
      <c r="U19" s="6" t="s">
        <v>44</v>
      </c>
      <c r="V19" s="7">
        <v>13912</v>
      </c>
      <c r="W19" s="8">
        <v>1187</v>
      </c>
      <c r="X19" s="8">
        <v>1338</v>
      </c>
      <c r="Y19" s="7">
        <v>13912</v>
      </c>
      <c r="Z19"/>
      <c r="AA19" s="9">
        <v>3200001</v>
      </c>
      <c r="AB19" s="9">
        <v>3250000</v>
      </c>
      <c r="AC19" s="10" t="s">
        <v>54</v>
      </c>
      <c r="AD19"/>
      <c r="AE19" s="12">
        <v>238001</v>
      </c>
      <c r="AF19" s="12">
        <v>744000</v>
      </c>
      <c r="AG19" s="13" t="s">
        <v>66</v>
      </c>
      <c r="AH19" s="342" t="s">
        <v>446</v>
      </c>
      <c r="AI19"/>
      <c r="AJ19"/>
      <c r="AK19" s="9">
        <v>350001</v>
      </c>
      <c r="AL19" s="9">
        <v>400000</v>
      </c>
      <c r="AM19" s="10" t="s">
        <v>81</v>
      </c>
      <c r="AN19"/>
      <c r="AO19"/>
      <c r="AP19"/>
      <c r="AQ19"/>
      <c r="AR19"/>
      <c r="AS19"/>
      <c r="AY19"/>
      <c r="BF19" s="103"/>
      <c r="BG19" s="103"/>
      <c r="BH19" s="341" t="s">
        <v>443</v>
      </c>
      <c r="BI19" s="58"/>
      <c r="BJ19" s="58"/>
    </row>
    <row r="20" spans="1:62" ht="15.75" customHeight="1">
      <c r="A20" s="35"/>
      <c r="B20" s="70" t="s">
        <v>7</v>
      </c>
      <c r="C20" s="119"/>
      <c r="D20" s="120"/>
      <c r="E20" s="119"/>
      <c r="F20" s="119"/>
      <c r="G20" s="231"/>
      <c r="H20" s="232"/>
      <c r="I20" s="121"/>
      <c r="J20" s="19"/>
      <c r="L20" s="141"/>
      <c r="M20" s="145"/>
      <c r="N20" s="141"/>
      <c r="U20" s="6" t="s">
        <v>44</v>
      </c>
      <c r="V20" s="7">
        <v>13940</v>
      </c>
      <c r="W20" s="8">
        <v>1339</v>
      </c>
      <c r="X20" s="8">
        <v>1809</v>
      </c>
      <c r="Y20" s="7">
        <v>13940</v>
      </c>
      <c r="Z20"/>
      <c r="AA20" s="9">
        <v>3250001</v>
      </c>
      <c r="AB20" s="9">
        <v>3300000</v>
      </c>
      <c r="AC20" s="10" t="s">
        <v>55</v>
      </c>
      <c r="AD20"/>
      <c r="AE20" s="12">
        <v>744001</v>
      </c>
      <c r="AF20" s="12">
        <v>880000</v>
      </c>
      <c r="AG20" s="13" t="s">
        <v>67</v>
      </c>
      <c r="AH20" s="342" t="s">
        <v>446</v>
      </c>
      <c r="AI20"/>
      <c r="AJ20"/>
      <c r="AK20" s="9">
        <v>400001</v>
      </c>
      <c r="AL20" s="9">
        <v>490000</v>
      </c>
      <c r="AM20" s="10" t="s">
        <v>76</v>
      </c>
      <c r="AN20"/>
      <c r="AO20"/>
      <c r="AP20"/>
      <c r="AQ20"/>
      <c r="AR20"/>
      <c r="AS20"/>
      <c r="AY20"/>
      <c r="BF20"/>
      <c r="BG20"/>
      <c r="BH20" s="100" t="s">
        <v>444</v>
      </c>
      <c r="BI20"/>
      <c r="BJ20"/>
    </row>
    <row r="21" spans="1:62" ht="15.75" customHeight="1">
      <c r="A21" s="34"/>
      <c r="B21" s="68" t="s">
        <v>2</v>
      </c>
      <c r="C21" s="116" t="s">
        <v>57</v>
      </c>
      <c r="D21" s="109"/>
      <c r="E21" s="112"/>
      <c r="F21" s="112"/>
      <c r="G21" s="234" t="str">
        <f>VLOOKUP($C$11,$AA$13:$AC$22,3,TRUE)</f>
        <v>D28287-2SA</v>
      </c>
      <c r="H21" s="113"/>
      <c r="I21" s="113"/>
      <c r="J21" s="19"/>
      <c r="L21" s="141"/>
      <c r="M21" s="147">
        <f>VLOOKUP($C$11,'Inventory List'!B70:G81,6,TRUE)</f>
        <v>0</v>
      </c>
      <c r="N21" s="141"/>
      <c r="U21" s="6" t="s">
        <v>44</v>
      </c>
      <c r="V21" s="7">
        <v>13971</v>
      </c>
      <c r="W21" s="8">
        <v>1810</v>
      </c>
      <c r="X21" s="8">
        <v>2213</v>
      </c>
      <c r="Y21" s="7">
        <v>13971</v>
      </c>
      <c r="Z21"/>
      <c r="AA21" s="9">
        <v>3300001</v>
      </c>
      <c r="AB21" s="9">
        <v>3890000</v>
      </c>
      <c r="AC21" s="10" t="s">
        <v>56</v>
      </c>
      <c r="AD21"/>
      <c r="AE21" s="12">
        <v>880001</v>
      </c>
      <c r="AF21" s="12">
        <v>1010000</v>
      </c>
      <c r="AG21" s="13" t="s">
        <v>68</v>
      </c>
      <c r="AH21" s="342" t="s">
        <v>446</v>
      </c>
      <c r="AI21"/>
      <c r="AJ21"/>
      <c r="AK21" s="9">
        <v>490001</v>
      </c>
      <c r="AL21" s="9">
        <v>1500000</v>
      </c>
      <c r="AM21" s="10" t="s">
        <v>82</v>
      </c>
      <c r="AN21"/>
      <c r="AO21"/>
      <c r="AP21"/>
      <c r="AQ21"/>
      <c r="AR21"/>
      <c r="AS21"/>
      <c r="AY21"/>
      <c r="BF21" s="357" t="s">
        <v>172</v>
      </c>
      <c r="BG21" s="357"/>
      <c r="BH21" s="357"/>
      <c r="BI21" s="357"/>
      <c r="BJ21" s="44"/>
    </row>
    <row r="22" spans="1:62" ht="15.75" customHeight="1">
      <c r="A22" s="34"/>
      <c r="B22" s="68" t="s">
        <v>3</v>
      </c>
      <c r="C22" s="109" t="s">
        <v>451</v>
      </c>
      <c r="D22" s="109"/>
      <c r="E22" s="112"/>
      <c r="F22" s="112"/>
      <c r="G22" s="233"/>
      <c r="H22" s="113"/>
      <c r="I22" s="113"/>
      <c r="J22" s="19" t="s">
        <v>40</v>
      </c>
      <c r="L22" s="141"/>
      <c r="M22" s="147"/>
      <c r="N22" s="141"/>
      <c r="U22" s="6" t="s">
        <v>44</v>
      </c>
      <c r="V22" s="7">
        <v>14001</v>
      </c>
      <c r="W22" s="8">
        <v>2214</v>
      </c>
      <c r="X22" s="8">
        <v>2406</v>
      </c>
      <c r="Y22" s="7">
        <v>14001</v>
      </c>
      <c r="Z22"/>
      <c r="AA22" s="9">
        <v>4200001</v>
      </c>
      <c r="AB22" s="9">
        <v>6099905</v>
      </c>
      <c r="AC22" s="10" t="s">
        <v>48</v>
      </c>
      <c r="AD22"/>
      <c r="AE22" s="12">
        <v>1010001</v>
      </c>
      <c r="AF22" s="12">
        <v>3300000</v>
      </c>
      <c r="AG22" s="13" t="s">
        <v>69</v>
      </c>
      <c r="AH22" s="342" t="s">
        <v>446</v>
      </c>
      <c r="AI22"/>
      <c r="AJ22"/>
      <c r="AK22" s="9">
        <v>1500001</v>
      </c>
      <c r="AL22" s="9">
        <v>1765200</v>
      </c>
      <c r="AM22" s="10" t="s">
        <v>83</v>
      </c>
      <c r="AN22"/>
      <c r="AO22"/>
      <c r="AP22"/>
      <c r="AQ22"/>
      <c r="AR22"/>
      <c r="AS22"/>
      <c r="AY22"/>
      <c r="BF22" s="9">
        <v>1</v>
      </c>
      <c r="BG22" s="9">
        <v>47000</v>
      </c>
      <c r="BH22" s="10" t="s">
        <v>315</v>
      </c>
      <c r="BI22" s="5" t="s">
        <v>93</v>
      </c>
      <c r="BJ22" s="46" t="s">
        <v>316</v>
      </c>
    </row>
    <row r="23" spans="1:62" ht="15.75" customHeight="1">
      <c r="A23" s="34"/>
      <c r="B23" s="68" t="s">
        <v>8</v>
      </c>
      <c r="C23" s="116" t="s">
        <v>226</v>
      </c>
      <c r="D23" s="109"/>
      <c r="E23" s="112"/>
      <c r="F23" s="112"/>
      <c r="G23" s="234" t="str">
        <f>VLOOKUP($C$11,$AA$28:$AC$29,3,TRUE)</f>
        <v>Round</v>
      </c>
      <c r="H23" s="113"/>
      <c r="I23" s="113"/>
      <c r="J23" s="19"/>
      <c r="L23" s="141"/>
      <c r="M23" s="147">
        <f>VLOOKUP($C$11,'Inventory List'!$B$83:$H$86,6,TRUE)</f>
        <v>0</v>
      </c>
      <c r="N23" s="141"/>
      <c r="U23" s="6" t="s">
        <v>44</v>
      </c>
      <c r="V23" s="7">
        <v>14032</v>
      </c>
      <c r="W23" s="8">
        <v>2407</v>
      </c>
      <c r="X23" s="8">
        <v>2911</v>
      </c>
      <c r="Y23" s="7">
        <v>14032</v>
      </c>
      <c r="Z23"/>
      <c r="AA23" s="98"/>
      <c r="AB23" s="98"/>
      <c r="AC23" s="341" t="s">
        <v>443</v>
      </c>
      <c r="AD23"/>
      <c r="AE23" s="12">
        <v>3300001</v>
      </c>
      <c r="AF23" s="12">
        <v>3450000</v>
      </c>
      <c r="AG23" s="13" t="s">
        <v>70</v>
      </c>
      <c r="AH23" s="342" t="s">
        <v>446</v>
      </c>
      <c r="AI23"/>
      <c r="AJ23"/>
      <c r="AK23" s="9">
        <v>1765201</v>
      </c>
      <c r="AL23" s="9">
        <v>1900000</v>
      </c>
      <c r="AM23" s="10" t="s">
        <v>84</v>
      </c>
      <c r="AN23"/>
      <c r="AO23"/>
      <c r="AP23"/>
      <c r="AQ23"/>
      <c r="AR23"/>
      <c r="AS23"/>
      <c r="AY23"/>
      <c r="BF23" s="9">
        <v>1</v>
      </c>
      <c r="BG23" s="9">
        <v>47000</v>
      </c>
      <c r="BH23" s="10" t="s">
        <v>315</v>
      </c>
      <c r="BI23" s="5" t="s">
        <v>93</v>
      </c>
      <c r="BJ23" s="46" t="s">
        <v>317</v>
      </c>
    </row>
    <row r="24" spans="1:62" ht="15.75" customHeight="1">
      <c r="A24" s="34"/>
      <c r="B24" s="68" t="s">
        <v>9</v>
      </c>
      <c r="C24" s="112"/>
      <c r="D24" s="109"/>
      <c r="E24" s="112"/>
      <c r="F24" s="112"/>
      <c r="G24" s="233"/>
      <c r="H24" s="113"/>
      <c r="I24" s="113"/>
      <c r="J24" s="19"/>
      <c r="L24" s="141"/>
      <c r="M24" s="147"/>
      <c r="N24" s="141"/>
      <c r="U24" s="6" t="s">
        <v>44</v>
      </c>
      <c r="V24" s="7">
        <v>14062</v>
      </c>
      <c r="W24" s="8">
        <v>2912</v>
      </c>
      <c r="X24" s="8">
        <v>2911</v>
      </c>
      <c r="Y24" s="7">
        <v>14062</v>
      </c>
      <c r="Z24"/>
      <c r="AA24" s="98"/>
      <c r="AB24" s="98"/>
      <c r="AC24" s="100" t="s">
        <v>444</v>
      </c>
      <c r="AD24"/>
      <c r="AE24" s="12">
        <v>3450001</v>
      </c>
      <c r="AF24" s="12">
        <v>3550000</v>
      </c>
      <c r="AG24" s="13" t="s">
        <v>71</v>
      </c>
      <c r="AH24" s="342" t="s">
        <v>446</v>
      </c>
      <c r="AI24"/>
      <c r="AJ24"/>
      <c r="AK24" s="9">
        <v>1900001</v>
      </c>
      <c r="AL24" s="9">
        <v>2300000</v>
      </c>
      <c r="AM24" s="10" t="s">
        <v>85</v>
      </c>
      <c r="AN24"/>
      <c r="AO24"/>
      <c r="AP24"/>
      <c r="AQ24"/>
      <c r="AR24"/>
      <c r="AS24"/>
      <c r="AY24"/>
      <c r="BF24" s="51"/>
      <c r="BG24" s="51"/>
      <c r="BH24" s="341" t="s">
        <v>443</v>
      </c>
      <c r="BI24" s="51"/>
      <c r="BJ24" s="46"/>
    </row>
    <row r="25" spans="1:62" ht="15.75" customHeight="1">
      <c r="A25" s="34"/>
      <c r="B25" s="72"/>
      <c r="C25" s="117"/>
      <c r="D25" s="99"/>
      <c r="E25" s="117"/>
      <c r="F25" s="117"/>
      <c r="G25" s="229"/>
      <c r="H25" s="230"/>
      <c r="I25" s="118"/>
      <c r="J25" s="19"/>
      <c r="L25" s="141"/>
      <c r="M25" s="145"/>
      <c r="N25" s="141"/>
      <c r="U25" s="6" t="s">
        <v>44</v>
      </c>
      <c r="V25" s="7">
        <v>14093</v>
      </c>
      <c r="W25" s="8">
        <v>2912</v>
      </c>
      <c r="X25" s="8">
        <v>3537</v>
      </c>
      <c r="Y25" s="7">
        <v>14093</v>
      </c>
      <c r="Z25"/>
      <c r="AA25"/>
      <c r="AB25"/>
      <c r="AC25"/>
      <c r="AD25"/>
      <c r="AE25" s="12">
        <v>3550001</v>
      </c>
      <c r="AF25" s="12">
        <v>3890000</v>
      </c>
      <c r="AG25" s="13" t="s">
        <v>72</v>
      </c>
      <c r="AH25" s="342" t="s">
        <v>446</v>
      </c>
      <c r="AI25"/>
      <c r="AJ25"/>
      <c r="AK25" s="9">
        <v>2300001</v>
      </c>
      <c r="AL25" s="9">
        <v>2850000</v>
      </c>
      <c r="AM25" s="10" t="s">
        <v>86</v>
      </c>
      <c r="AN25"/>
      <c r="AO25"/>
      <c r="AP25"/>
      <c r="AQ25"/>
      <c r="AR25"/>
      <c r="AS25"/>
      <c r="AY25"/>
      <c r="BF25" s="51"/>
      <c r="BG25" s="51"/>
      <c r="BH25" s="100" t="s">
        <v>444</v>
      </c>
      <c r="BI25" s="51"/>
      <c r="BJ25" s="46"/>
    </row>
    <row r="26" spans="1:51" ht="15.75" customHeight="1">
      <c r="A26" s="35"/>
      <c r="B26" s="70" t="s">
        <v>31</v>
      </c>
      <c r="C26" s="123"/>
      <c r="D26" s="124"/>
      <c r="E26" s="123"/>
      <c r="F26" s="123"/>
      <c r="G26" s="235"/>
      <c r="H26" s="232"/>
      <c r="I26" s="121"/>
      <c r="J26" s="19"/>
      <c r="L26" s="141"/>
      <c r="M26" s="145"/>
      <c r="N26" s="141"/>
      <c r="U26" s="6" t="s">
        <v>44</v>
      </c>
      <c r="V26" s="7">
        <v>14124</v>
      </c>
      <c r="W26" s="8">
        <v>3538</v>
      </c>
      <c r="X26" s="8">
        <v>4386</v>
      </c>
      <c r="Y26" s="7">
        <v>14124</v>
      </c>
      <c r="Z26"/>
      <c r="AA26" s="359" t="s">
        <v>8</v>
      </c>
      <c r="AB26" s="359"/>
      <c r="AC26" s="359"/>
      <c r="AD26"/>
      <c r="AE26" s="47">
        <v>3890001</v>
      </c>
      <c r="AF26" s="47">
        <v>6099905</v>
      </c>
      <c r="AG26" s="135" t="s">
        <v>380</v>
      </c>
      <c r="AH26" s="342" t="s">
        <v>446</v>
      </c>
      <c r="AI26"/>
      <c r="AJ26"/>
      <c r="AK26" s="9">
        <v>2850001</v>
      </c>
      <c r="AL26" s="9">
        <v>3000000</v>
      </c>
      <c r="AM26" s="10" t="s">
        <v>87</v>
      </c>
      <c r="AN26"/>
      <c r="AO26"/>
      <c r="AP26"/>
      <c r="AQ26"/>
      <c r="AR26"/>
      <c r="AS26"/>
      <c r="AY26"/>
    </row>
    <row r="27" spans="1:62" ht="15.75" customHeight="1">
      <c r="A27" s="34"/>
      <c r="B27" s="68" t="s">
        <v>58</v>
      </c>
      <c r="C27" s="116" t="s">
        <v>66</v>
      </c>
      <c r="D27" s="116" t="s">
        <v>446</v>
      </c>
      <c r="E27" s="112"/>
      <c r="F27" s="112"/>
      <c r="G27" s="224" t="str">
        <f>VLOOKUP($C$11,$AE$13:$AG$27,3,TRUE)</f>
        <v>D28290-1-SA</v>
      </c>
      <c r="H27" s="224" t="str">
        <f>VLOOKUP($C$11,$AE$13:$AI$26,4,TRUE)</f>
        <v>Cloverleaf Hole, Pad -.156</v>
      </c>
      <c r="I27" s="113"/>
      <c r="J27" s="19"/>
      <c r="L27" s="141"/>
      <c r="M27" s="145">
        <f>VLOOKUP($C$11,'Inventory List'!$B$151:$H$166,6,TRUE)</f>
        <v>0</v>
      </c>
      <c r="N27" s="141"/>
      <c r="U27" s="6" t="s">
        <v>44</v>
      </c>
      <c r="V27" s="7">
        <v>14154</v>
      </c>
      <c r="W27" s="8">
        <v>4387</v>
      </c>
      <c r="X27" s="8">
        <v>5242</v>
      </c>
      <c r="Y27" s="7">
        <v>14154</v>
      </c>
      <c r="Z27"/>
      <c r="AA27" s="25" t="s">
        <v>46</v>
      </c>
      <c r="AB27" s="25" t="s">
        <v>47</v>
      </c>
      <c r="AC27" s="25" t="s">
        <v>7</v>
      </c>
      <c r="AD27"/>
      <c r="AE27" s="47"/>
      <c r="AF27" s="47"/>
      <c r="AG27" s="341" t="s">
        <v>443</v>
      </c>
      <c r="AH27"/>
      <c r="AI27"/>
      <c r="AJ27"/>
      <c r="AK27" s="9">
        <v>3000001</v>
      </c>
      <c r="AL27" s="9">
        <v>3888000</v>
      </c>
      <c r="AM27" s="10" t="s">
        <v>88</v>
      </c>
      <c r="AN27"/>
      <c r="AO27"/>
      <c r="AP27"/>
      <c r="AQ27"/>
      <c r="AR27"/>
      <c r="AS27"/>
      <c r="AY27"/>
      <c r="BF27" s="357" t="s">
        <v>165</v>
      </c>
      <c r="BG27" s="357"/>
      <c r="BH27" s="357"/>
      <c r="BI27" s="357"/>
      <c r="BJ27" s="44"/>
    </row>
    <row r="28" spans="1:62" ht="15.75" customHeight="1">
      <c r="A28" s="34"/>
      <c r="B28" s="68" t="s">
        <v>11</v>
      </c>
      <c r="C28" s="116" t="s">
        <v>307</v>
      </c>
      <c r="D28" s="116" t="s">
        <v>221</v>
      </c>
      <c r="E28" s="112"/>
      <c r="F28" s="116" t="s">
        <v>262</v>
      </c>
      <c r="G28" s="224" t="str">
        <f>VLOOKUP($C$11,$AE$31:$AI$39,4,TRUE)</f>
        <v>Forged, Rear Hole</v>
      </c>
      <c r="H28" s="224" t="str">
        <f>VLOOKUP($C$11,$AE$31:$AI$39,3,TRUE)</f>
        <v>C46027-1SA</v>
      </c>
      <c r="I28" s="113"/>
      <c r="J28" s="19"/>
      <c r="L28" s="141"/>
      <c r="M28" s="145">
        <f>VLOOKUP($C$11,'Inventory List'!$B$168:$H$178,6,TRUE)</f>
        <v>0</v>
      </c>
      <c r="N28" s="141"/>
      <c r="U28" s="6" t="s">
        <v>44</v>
      </c>
      <c r="V28" s="7">
        <v>14185</v>
      </c>
      <c r="W28" s="8">
        <v>5243</v>
      </c>
      <c r="X28" s="8">
        <v>6072</v>
      </c>
      <c r="Y28" s="7">
        <v>14185</v>
      </c>
      <c r="Z28"/>
      <c r="AA28" s="31">
        <v>1</v>
      </c>
      <c r="AB28" s="31">
        <v>425000</v>
      </c>
      <c r="AC28" s="32" t="s">
        <v>226</v>
      </c>
      <c r="AD28"/>
      <c r="AE28"/>
      <c r="AF28"/>
      <c r="AG28" s="100" t="s">
        <v>444</v>
      </c>
      <c r="AH28"/>
      <c r="AI28"/>
      <c r="AJ28"/>
      <c r="AK28" s="9">
        <v>3888001</v>
      </c>
      <c r="AL28" s="9">
        <v>4206000</v>
      </c>
      <c r="AM28" s="10" t="s">
        <v>89</v>
      </c>
      <c r="AN28"/>
      <c r="AO28"/>
      <c r="AP28"/>
      <c r="AQ28"/>
      <c r="AR28"/>
      <c r="AS28"/>
      <c r="AY28"/>
      <c r="BF28" s="9">
        <v>50000</v>
      </c>
      <c r="BG28" s="9">
        <v>3592361</v>
      </c>
      <c r="BH28" s="10" t="s">
        <v>176</v>
      </c>
      <c r="BI28" s="67" t="s">
        <v>319</v>
      </c>
      <c r="BJ28" s="46" t="s">
        <v>221</v>
      </c>
    </row>
    <row r="29" spans="1:62" ht="15.75" customHeight="1">
      <c r="A29" s="34"/>
      <c r="B29" s="68" t="s">
        <v>133</v>
      </c>
      <c r="C29" s="116" t="s">
        <v>444</v>
      </c>
      <c r="D29" s="116" t="s">
        <v>273</v>
      </c>
      <c r="E29" s="112"/>
      <c r="F29" s="112"/>
      <c r="G29" s="224" t="str">
        <f>VLOOKUP($C$11,$AE$43:$AH$48,3,TRUE)</f>
        <v>Not Marked</v>
      </c>
      <c r="H29" s="224" t="str">
        <f>VLOOKUP($C$11,$AE$43:$AH$48,4,TRUE)</f>
        <v>No Tooling Hole</v>
      </c>
      <c r="I29" s="113"/>
      <c r="J29" s="19"/>
      <c r="L29" s="141"/>
      <c r="M29" s="145">
        <f>VLOOKUP($C$11,'Inventory List'!$B$180:$H$186,6,TRUE)</f>
        <v>0</v>
      </c>
      <c r="N29" s="141"/>
      <c r="U29" s="6" t="s">
        <v>44</v>
      </c>
      <c r="V29" s="7">
        <v>14215</v>
      </c>
      <c r="W29" s="8">
        <v>6073</v>
      </c>
      <c r="X29" s="8">
        <v>6972</v>
      </c>
      <c r="Y29" s="7">
        <v>14215</v>
      </c>
      <c r="Z29"/>
      <c r="AA29" s="31">
        <v>425001</v>
      </c>
      <c r="AB29" s="31">
        <v>6099905</v>
      </c>
      <c r="AC29" s="32" t="s">
        <v>227</v>
      </c>
      <c r="AD29"/>
      <c r="AE29" s="358" t="s">
        <v>11</v>
      </c>
      <c r="AF29" s="359"/>
      <c r="AG29" s="359"/>
      <c r="AH29" s="359"/>
      <c r="AI29" s="44"/>
      <c r="AJ29"/>
      <c r="AK29" s="9">
        <v>4206001</v>
      </c>
      <c r="AL29" s="9">
        <v>5458000</v>
      </c>
      <c r="AM29" s="10" t="s">
        <v>90</v>
      </c>
      <c r="AN29"/>
      <c r="AO29"/>
      <c r="AP29"/>
      <c r="AQ29"/>
      <c r="AR29"/>
      <c r="AS29"/>
      <c r="AY29"/>
      <c r="BF29" s="9">
        <v>2592362</v>
      </c>
      <c r="BG29" s="9">
        <v>3890000</v>
      </c>
      <c r="BH29" s="10" t="s">
        <v>176</v>
      </c>
      <c r="BI29" s="67" t="s">
        <v>318</v>
      </c>
      <c r="BJ29" s="46" t="s">
        <v>320</v>
      </c>
    </row>
    <row r="30" spans="1:62" ht="15.75" customHeight="1">
      <c r="A30" s="34"/>
      <c r="B30" s="68" t="s">
        <v>12</v>
      </c>
      <c r="C30" s="116" t="s">
        <v>142</v>
      </c>
      <c r="D30" s="116" t="s">
        <v>269</v>
      </c>
      <c r="E30" s="112"/>
      <c r="F30" s="112"/>
      <c r="G30" s="224" t="str">
        <f>VLOOKUP($C$11,$AE$53:$AH$65,3,TRUE)</f>
        <v>C46008-2SA</v>
      </c>
      <c r="H30" s="224" t="str">
        <f>VLOOKUP($C$11,$AE$53:$AH$65,4,TRUE)</f>
        <v>No Extra Hole</v>
      </c>
      <c r="I30" s="113"/>
      <c r="J30" s="19"/>
      <c r="L30" s="141"/>
      <c r="M30" s="145">
        <f>VLOOKUP($C$11,'Inventory List'!$B$188:$H$202,6,TRUE)</f>
        <v>0</v>
      </c>
      <c r="N30" s="141"/>
      <c r="U30" s="6" t="s">
        <v>44</v>
      </c>
      <c r="V30" s="7">
        <v>14246</v>
      </c>
      <c r="W30" s="8">
        <v>6973</v>
      </c>
      <c r="X30" s="8">
        <v>7715</v>
      </c>
      <c r="Y30" s="7">
        <v>14246</v>
      </c>
      <c r="Z30"/>
      <c r="AA30"/>
      <c r="AB30"/>
      <c r="AC30" s="341" t="s">
        <v>443</v>
      </c>
      <c r="AD30"/>
      <c r="AE30" s="11" t="s">
        <v>46</v>
      </c>
      <c r="AF30" s="11" t="s">
        <v>47</v>
      </c>
      <c r="AG30" s="11" t="s">
        <v>2</v>
      </c>
      <c r="AH30" s="5" t="s">
        <v>59</v>
      </c>
      <c r="AI30" s="46"/>
      <c r="AJ30"/>
      <c r="AK30" s="9">
        <v>5458001</v>
      </c>
      <c r="AL30" s="9">
        <v>6099905</v>
      </c>
      <c r="AM30" s="10" t="s">
        <v>91</v>
      </c>
      <c r="AN30"/>
      <c r="AO30"/>
      <c r="AP30"/>
      <c r="AQ30"/>
      <c r="AR30"/>
      <c r="AS30"/>
      <c r="AY30"/>
      <c r="BF30" s="9">
        <v>4200000</v>
      </c>
      <c r="BG30" s="9">
        <v>4250000</v>
      </c>
      <c r="BH30" s="10" t="s">
        <v>176</v>
      </c>
      <c r="BI30" s="5" t="s">
        <v>321</v>
      </c>
      <c r="BJ30" s="46" t="s">
        <v>221</v>
      </c>
    </row>
    <row r="31" spans="1:62" ht="15.75" customHeight="1">
      <c r="A31" s="34"/>
      <c r="B31" s="68" t="s">
        <v>13</v>
      </c>
      <c r="C31" s="125" t="s">
        <v>159</v>
      </c>
      <c r="D31" s="116" t="s">
        <v>270</v>
      </c>
      <c r="E31" s="112"/>
      <c r="F31" s="112"/>
      <c r="G31" s="224" t="str">
        <f>VLOOKUP($C$11,$AE$70:$AH$79,3,TRUE)</f>
        <v>C46015-6SA</v>
      </c>
      <c r="H31" s="224" t="str">
        <f>VLOOKUP($C$11,$AE$70:$AH$79,4,TRUE)</f>
        <v>Rounded Top</v>
      </c>
      <c r="I31" s="113"/>
      <c r="J31" s="19"/>
      <c r="L31" s="141"/>
      <c r="M31" s="145">
        <f>VLOOKUP($C$11,'Inventory List'!$B$214:$H$225,6,TRUE)</f>
        <v>0</v>
      </c>
      <c r="N31" s="141"/>
      <c r="U31" s="6" t="s">
        <v>44</v>
      </c>
      <c r="V31" s="7">
        <v>14277</v>
      </c>
      <c r="W31" s="8">
        <v>7716</v>
      </c>
      <c r="X31" s="8">
        <v>8762</v>
      </c>
      <c r="Y31" s="7">
        <v>14277</v>
      </c>
      <c r="Z31"/>
      <c r="AA31"/>
      <c r="AB31"/>
      <c r="AC31" s="100" t="s">
        <v>444</v>
      </c>
      <c r="AD31"/>
      <c r="AE31" s="12">
        <v>1</v>
      </c>
      <c r="AF31" s="12">
        <v>4</v>
      </c>
      <c r="AG31" s="13" t="s">
        <v>127</v>
      </c>
      <c r="AH31" s="12" t="s">
        <v>303</v>
      </c>
      <c r="AI31" s="47" t="s">
        <v>261</v>
      </c>
      <c r="AJ31"/>
      <c r="AK31"/>
      <c r="AL31"/>
      <c r="AM31"/>
      <c r="AN31"/>
      <c r="AO31"/>
      <c r="AP31"/>
      <c r="AQ31"/>
      <c r="AR31"/>
      <c r="AS31"/>
      <c r="AT31" s="357" t="s">
        <v>95</v>
      </c>
      <c r="AU31" s="357"/>
      <c r="AV31" s="357"/>
      <c r="AW31" s="357"/>
      <c r="AX31" s="44"/>
      <c r="AY31"/>
      <c r="BF31" s="9">
        <v>4250001</v>
      </c>
      <c r="BG31" s="9">
        <v>6099905</v>
      </c>
      <c r="BH31" s="10" t="s">
        <v>176</v>
      </c>
      <c r="BI31" s="5" t="s">
        <v>321</v>
      </c>
      <c r="BJ31" s="46" t="s">
        <v>221</v>
      </c>
    </row>
    <row r="32" spans="1:62" ht="15.75" customHeight="1">
      <c r="A32" s="34"/>
      <c r="B32" s="107" t="s">
        <v>161</v>
      </c>
      <c r="C32" s="126" t="s">
        <v>162</v>
      </c>
      <c r="D32" s="127" t="s">
        <v>277</v>
      </c>
      <c r="E32" s="112"/>
      <c r="F32" s="112"/>
      <c r="G32" s="224" t="str">
        <f>VLOOKUP($C$11,$AE$84:$AH$85,3,TRUE)</f>
        <v>B8880</v>
      </c>
      <c r="H32" s="224" t="str">
        <f>VLOOKUP($C$11,$AE$84:$AH$85,4,TRUE)</f>
        <v>With Guide Wings</v>
      </c>
      <c r="I32" s="113"/>
      <c r="J32" s="19"/>
      <c r="L32" s="141"/>
      <c r="M32" s="145">
        <f>VLOOKUP($C$11,'Inventory List'!$B$204:$H$207,6,TRUE)</f>
        <v>1</v>
      </c>
      <c r="N32" s="141"/>
      <c r="U32" s="6" t="s">
        <v>44</v>
      </c>
      <c r="V32" s="7">
        <v>14305</v>
      </c>
      <c r="W32" s="8">
        <v>8763</v>
      </c>
      <c r="X32" s="8">
        <v>9893</v>
      </c>
      <c r="Y32" s="7">
        <v>14305</v>
      </c>
      <c r="Z32"/>
      <c r="AA32"/>
      <c r="AB32"/>
      <c r="AC32"/>
      <c r="AD32"/>
      <c r="AE32" s="12">
        <v>5</v>
      </c>
      <c r="AF32" s="12">
        <v>16000</v>
      </c>
      <c r="AG32" s="13" t="s">
        <v>128</v>
      </c>
      <c r="AH32" s="12" t="s">
        <v>304</v>
      </c>
      <c r="AI32" s="47" t="s">
        <v>262</v>
      </c>
      <c r="AJ32"/>
      <c r="AK32"/>
      <c r="AL32"/>
      <c r="AM32"/>
      <c r="AN32"/>
      <c r="AO32"/>
      <c r="AP32"/>
      <c r="AQ32"/>
      <c r="AR32"/>
      <c r="AS32"/>
      <c r="AT32" s="25" t="s">
        <v>46</v>
      </c>
      <c r="AU32" s="25" t="s">
        <v>47</v>
      </c>
      <c r="AV32" s="38" t="s">
        <v>41</v>
      </c>
      <c r="AW32" s="25" t="s">
        <v>59</v>
      </c>
      <c r="AX32" s="25"/>
      <c r="AY32"/>
      <c r="BF32" s="98"/>
      <c r="BG32" s="98"/>
      <c r="BH32" s="341" t="s">
        <v>443</v>
      </c>
      <c r="BI32" s="341" t="s">
        <v>443</v>
      </c>
      <c r="BJ32" s="46"/>
    </row>
    <row r="33" spans="1:61" ht="15.75" customHeight="1">
      <c r="A33" s="34"/>
      <c r="B33" s="107" t="s">
        <v>160</v>
      </c>
      <c r="C33" s="126" t="s">
        <v>163</v>
      </c>
      <c r="D33" s="127" t="s">
        <v>275</v>
      </c>
      <c r="E33" s="112"/>
      <c r="F33" s="112"/>
      <c r="G33" s="224" t="str">
        <f>VLOOKUP($C$11,$AE$85:$AH$90,3,TRUE)</f>
        <v>B8883</v>
      </c>
      <c r="H33" s="224" t="str">
        <f>VLOOKUP($C$11,$AE$90:$AH$91,4,TRUE)</f>
        <v>5 Deg Rounded Bevel</v>
      </c>
      <c r="I33" s="113"/>
      <c r="J33" s="19"/>
      <c r="L33" s="141"/>
      <c r="M33" s="145">
        <f>VLOOKUP($C$11,'Inventory List'!$B$209:$H$212,6,TRUE)</f>
        <v>0</v>
      </c>
      <c r="N33" s="141"/>
      <c r="U33" s="6" t="s">
        <v>44</v>
      </c>
      <c r="V33" s="7">
        <v>14336</v>
      </c>
      <c r="W33" s="8">
        <v>9894</v>
      </c>
      <c r="X33" s="8">
        <v>10703</v>
      </c>
      <c r="Y33" s="7">
        <v>14336</v>
      </c>
      <c r="Z33"/>
      <c r="AA33"/>
      <c r="AB33"/>
      <c r="AC33"/>
      <c r="AD33"/>
      <c r="AE33" s="12">
        <v>16001</v>
      </c>
      <c r="AF33" s="12">
        <v>40000</v>
      </c>
      <c r="AG33" s="13" t="s">
        <v>127</v>
      </c>
      <c r="AH33" s="12" t="s">
        <v>304</v>
      </c>
      <c r="AI33" s="47" t="s">
        <v>262</v>
      </c>
      <c r="AJ33"/>
      <c r="AK33"/>
      <c r="AL33"/>
      <c r="AM33"/>
      <c r="AN33"/>
      <c r="AO33"/>
      <c r="AP33"/>
      <c r="AQ33"/>
      <c r="AR33"/>
      <c r="AS33"/>
      <c r="AT33" s="31">
        <v>1</v>
      </c>
      <c r="AU33" s="31">
        <v>540000</v>
      </c>
      <c r="AV33" s="32" t="s">
        <v>253</v>
      </c>
      <c r="AW33" s="52" t="s">
        <v>258</v>
      </c>
      <c r="AX33" s="52" t="s">
        <v>258</v>
      </c>
      <c r="AY33"/>
      <c r="BH33" s="100" t="s">
        <v>444</v>
      </c>
      <c r="BI33" s="100" t="s">
        <v>444</v>
      </c>
    </row>
    <row r="34" spans="1:62" ht="15.75" customHeight="1">
      <c r="A34" s="34"/>
      <c r="B34" s="74"/>
      <c r="C34" s="117"/>
      <c r="D34" s="99"/>
      <c r="E34" s="117"/>
      <c r="F34" s="117"/>
      <c r="G34" s="229"/>
      <c r="H34" s="230"/>
      <c r="I34" s="118"/>
      <c r="J34" s="19"/>
      <c r="L34" s="141"/>
      <c r="M34" s="145"/>
      <c r="N34" s="141"/>
      <c r="U34" s="6" t="s">
        <v>44</v>
      </c>
      <c r="V34" s="7">
        <v>14366</v>
      </c>
      <c r="W34" s="8">
        <v>10704</v>
      </c>
      <c r="X34" s="8">
        <v>11511</v>
      </c>
      <c r="Y34" s="7">
        <v>14366</v>
      </c>
      <c r="Z34"/>
      <c r="AA34"/>
      <c r="AB34"/>
      <c r="AC34"/>
      <c r="AD34"/>
      <c r="AE34" s="12">
        <v>40001</v>
      </c>
      <c r="AF34" s="12">
        <v>80000</v>
      </c>
      <c r="AG34" s="13" t="s">
        <v>129</v>
      </c>
      <c r="AH34" s="12" t="s">
        <v>305</v>
      </c>
      <c r="AI34" s="47" t="s">
        <v>263</v>
      </c>
      <c r="AJ34"/>
      <c r="AK34"/>
      <c r="AL34"/>
      <c r="AM34"/>
      <c r="AN34"/>
      <c r="AO34"/>
      <c r="AP34"/>
      <c r="AQ34"/>
      <c r="AR34"/>
      <c r="AS34"/>
      <c r="AT34" s="31">
        <v>540001</v>
      </c>
      <c r="AU34" s="31">
        <v>1000000</v>
      </c>
      <c r="AV34" s="32" t="s">
        <v>253</v>
      </c>
      <c r="AW34" s="52" t="s">
        <v>258</v>
      </c>
      <c r="AX34" s="52" t="s">
        <v>258</v>
      </c>
      <c r="AY34"/>
      <c r="BF34" s="357" t="s">
        <v>166</v>
      </c>
      <c r="BG34" s="357"/>
      <c r="BH34" s="357"/>
      <c r="BI34" s="357"/>
      <c r="BJ34" s="44"/>
    </row>
    <row r="35" spans="1:62" ht="15.75" customHeight="1">
      <c r="A35" s="35"/>
      <c r="B35" s="70" t="s">
        <v>20</v>
      </c>
      <c r="C35" s="119"/>
      <c r="D35" s="120"/>
      <c r="E35" s="119"/>
      <c r="F35" s="119"/>
      <c r="G35" s="231"/>
      <c r="H35" s="232"/>
      <c r="I35" s="121"/>
      <c r="J35" s="19"/>
      <c r="L35" s="141"/>
      <c r="M35" s="145"/>
      <c r="N35" s="141"/>
      <c r="U35" s="6" t="s">
        <v>44</v>
      </c>
      <c r="V35" s="7">
        <v>14397</v>
      </c>
      <c r="W35" s="8">
        <v>11512</v>
      </c>
      <c r="X35" s="8">
        <v>12848</v>
      </c>
      <c r="Y35" s="7">
        <v>14397</v>
      </c>
      <c r="Z35"/>
      <c r="AA35"/>
      <c r="AB35"/>
      <c r="AC35"/>
      <c r="AD35"/>
      <c r="AE35" s="12">
        <v>80001</v>
      </c>
      <c r="AF35" s="12">
        <v>320000</v>
      </c>
      <c r="AG35" s="13" t="s">
        <v>130</v>
      </c>
      <c r="AH35" s="12" t="s">
        <v>306</v>
      </c>
      <c r="AI35" s="47" t="s">
        <v>265</v>
      </c>
      <c r="AJ35"/>
      <c r="AK35"/>
      <c r="AL35"/>
      <c r="AM35"/>
      <c r="AN35"/>
      <c r="AO35"/>
      <c r="AP35"/>
      <c r="AQ35"/>
      <c r="AR35"/>
      <c r="AS35"/>
      <c r="AT35" s="9">
        <v>1000001</v>
      </c>
      <c r="AU35" s="9">
        <v>3800000</v>
      </c>
      <c r="AV35" s="10" t="s">
        <v>254</v>
      </c>
      <c r="AW35" s="53" t="s">
        <v>259</v>
      </c>
      <c r="AX35" s="53" t="s">
        <v>259</v>
      </c>
      <c r="AY35"/>
      <c r="AZ35" s="357" t="s">
        <v>124</v>
      </c>
      <c r="BA35" s="357"/>
      <c r="BB35" s="357"/>
      <c r="BC35" s="357"/>
      <c r="BD35" s="54"/>
      <c r="BF35" s="9">
        <v>50000</v>
      </c>
      <c r="BG35" s="9">
        <v>1470000</v>
      </c>
      <c r="BH35" s="10" t="s">
        <v>189</v>
      </c>
      <c r="BI35" s="5" t="s">
        <v>221</v>
      </c>
      <c r="BJ35" s="46"/>
    </row>
    <row r="36" spans="1:62" ht="15.75" customHeight="1">
      <c r="A36" s="34"/>
      <c r="B36" s="68" t="s">
        <v>164</v>
      </c>
      <c r="C36" s="116" t="s">
        <v>221</v>
      </c>
      <c r="D36" s="116" t="s">
        <v>461</v>
      </c>
      <c r="E36" s="112"/>
      <c r="F36" s="112"/>
      <c r="G36" s="224" t="str">
        <f>VLOOKUP($C$11,$BF$13:$BI$18,3,TRUE)</f>
        <v>D35449-SA</v>
      </c>
      <c r="H36" s="224" t="str">
        <f>VLOOKUP($C$11,$BF$13:$BI$18,4,TRUE)</f>
        <v>Gas Trap - Narrow Wide Base</v>
      </c>
      <c r="I36" s="109"/>
      <c r="J36" s="19"/>
      <c r="L36" s="141"/>
      <c r="M36" s="145">
        <f>VLOOKUP($C$11,'Inventory List'!$B$227:$H$234,6,TRUE)</f>
        <v>0</v>
      </c>
      <c r="N36" s="141"/>
      <c r="U36" s="6" t="s">
        <v>44</v>
      </c>
      <c r="V36" s="7">
        <v>14427</v>
      </c>
      <c r="W36" s="8">
        <v>12849</v>
      </c>
      <c r="X36" s="8">
        <v>12911</v>
      </c>
      <c r="Y36" s="7">
        <v>14427</v>
      </c>
      <c r="Z36"/>
      <c r="AA36"/>
      <c r="AB36"/>
      <c r="AC36"/>
      <c r="AD36"/>
      <c r="AE36" s="12">
        <v>320001</v>
      </c>
      <c r="AF36" s="12">
        <v>425000</v>
      </c>
      <c r="AG36" s="13" t="s">
        <v>131</v>
      </c>
      <c r="AH36" s="12" t="s">
        <v>307</v>
      </c>
      <c r="AI36" s="47" t="s">
        <v>264</v>
      </c>
      <c r="AJ36"/>
      <c r="AK36"/>
      <c r="AL36"/>
      <c r="AM36"/>
      <c r="AN36"/>
      <c r="AO36"/>
      <c r="AP36"/>
      <c r="AQ36"/>
      <c r="AR36"/>
      <c r="AS36"/>
      <c r="AT36" s="9">
        <v>3800001</v>
      </c>
      <c r="AU36" s="9">
        <v>6099905</v>
      </c>
      <c r="AV36" s="10" t="s">
        <v>254</v>
      </c>
      <c r="AW36" s="53" t="s">
        <v>260</v>
      </c>
      <c r="AX36" s="53" t="s">
        <v>260</v>
      </c>
      <c r="AY36"/>
      <c r="AZ36" s="25" t="s">
        <v>46</v>
      </c>
      <c r="BA36" s="25" t="s">
        <v>47</v>
      </c>
      <c r="BB36" s="25" t="s">
        <v>110</v>
      </c>
      <c r="BC36" s="25" t="s">
        <v>59</v>
      </c>
      <c r="BD36" s="45"/>
      <c r="BF36" s="9">
        <v>1470001</v>
      </c>
      <c r="BG36" s="9">
        <v>2500000</v>
      </c>
      <c r="BH36" s="10" t="s">
        <v>190</v>
      </c>
      <c r="BI36" s="5">
        <v>2</v>
      </c>
      <c r="BJ36" s="46"/>
    </row>
    <row r="37" spans="1:62" ht="15.75" customHeight="1">
      <c r="A37" s="34"/>
      <c r="B37" s="68" t="s">
        <v>172</v>
      </c>
      <c r="C37" s="126" t="s">
        <v>448</v>
      </c>
      <c r="D37" s="116" t="s">
        <v>317</v>
      </c>
      <c r="E37" s="112"/>
      <c r="F37" s="112"/>
      <c r="G37" s="224" t="s">
        <v>448</v>
      </c>
      <c r="H37" s="224" t="str">
        <f>VLOOKUP($C$11,$BF$22:$BJ$25,5,TRUE)</f>
        <v>No Hole</v>
      </c>
      <c r="I37" s="113"/>
      <c r="J37" s="19"/>
      <c r="L37" s="141"/>
      <c r="M37" s="145">
        <f>VLOOKUP($C$11,'Inventory List'!$B$236:$H$239,6,TRUE)</f>
        <v>0</v>
      </c>
      <c r="N37" s="141"/>
      <c r="U37" s="6" t="s">
        <v>44</v>
      </c>
      <c r="V37" s="7">
        <v>14458</v>
      </c>
      <c r="W37" s="8">
        <v>12912</v>
      </c>
      <c r="X37" s="8">
        <v>14823</v>
      </c>
      <c r="Y37" s="7">
        <v>14458</v>
      </c>
      <c r="Z37"/>
      <c r="AA37"/>
      <c r="AB37"/>
      <c r="AC37"/>
      <c r="AD37"/>
      <c r="AE37" s="12">
        <v>425001</v>
      </c>
      <c r="AF37" s="12">
        <v>3000000</v>
      </c>
      <c r="AG37" s="13" t="s">
        <v>221</v>
      </c>
      <c r="AH37" s="12" t="s">
        <v>307</v>
      </c>
      <c r="AI37" s="47" t="s">
        <v>264</v>
      </c>
      <c r="AJ37"/>
      <c r="AK37"/>
      <c r="AL37"/>
      <c r="AM37"/>
      <c r="AN37"/>
      <c r="AO37"/>
      <c r="AP37"/>
      <c r="AQ37"/>
      <c r="AR37"/>
      <c r="AS37"/>
      <c r="AT37"/>
      <c r="AU37"/>
      <c r="AV37" s="341" t="s">
        <v>443</v>
      </c>
      <c r="AW37"/>
      <c r="AX37"/>
      <c r="AY37"/>
      <c r="AZ37" s="31">
        <v>1</v>
      </c>
      <c r="BA37" s="31">
        <v>200</v>
      </c>
      <c r="BB37" s="32" t="s">
        <v>111</v>
      </c>
      <c r="BC37" s="25" t="s">
        <v>279</v>
      </c>
      <c r="BD37" s="45" t="s">
        <v>280</v>
      </c>
      <c r="BF37" s="9">
        <v>2500001</v>
      </c>
      <c r="BG37" s="9">
        <v>6099905</v>
      </c>
      <c r="BH37" s="10" t="s">
        <v>190</v>
      </c>
      <c r="BI37" s="5">
        <v>3</v>
      </c>
      <c r="BJ37" s="46"/>
    </row>
    <row r="38" spans="1:62" ht="15.75" customHeight="1">
      <c r="A38" s="34"/>
      <c r="B38" s="68" t="s">
        <v>165</v>
      </c>
      <c r="C38" s="116" t="s">
        <v>319</v>
      </c>
      <c r="D38" s="116" t="s">
        <v>221</v>
      </c>
      <c r="E38" s="112"/>
      <c r="F38" s="112"/>
      <c r="G38" s="224" t="str">
        <f>VLOOKUP($C$11,$BF$28:$BI$31,4,TRUE)</f>
        <v>Round Top Champfer</v>
      </c>
      <c r="H38" s="224" t="str">
        <f>VLOOKUP($C$11,$BF$28:$BJ$31,5,TRUE)</f>
        <v>Not Marked</v>
      </c>
      <c r="I38" s="109" t="str">
        <f>VLOOKUP($C$11,$BF$28:$BJ$31,5,TRUE)</f>
        <v>Not Marked</v>
      </c>
      <c r="J38" s="19"/>
      <c r="L38" s="141"/>
      <c r="M38" s="145">
        <f>VLOOKUP($C$11,'Inventory List'!$B$241:$H$246,6,TRUE)</f>
        <v>0</v>
      </c>
      <c r="N38" s="141"/>
      <c r="U38" s="6" t="s">
        <v>44</v>
      </c>
      <c r="V38" s="7">
        <v>14489</v>
      </c>
      <c r="W38" s="8">
        <v>14824</v>
      </c>
      <c r="X38" s="8">
        <v>17010</v>
      </c>
      <c r="Y38" s="7">
        <v>14489</v>
      </c>
      <c r="Z38"/>
      <c r="AA38"/>
      <c r="AB38"/>
      <c r="AC38"/>
      <c r="AD38"/>
      <c r="AE38" s="12">
        <v>3000001</v>
      </c>
      <c r="AF38" s="12">
        <v>3900000</v>
      </c>
      <c r="AG38" s="13" t="s">
        <v>132</v>
      </c>
      <c r="AH38" s="12" t="s">
        <v>308</v>
      </c>
      <c r="AI38" s="47" t="s">
        <v>267</v>
      </c>
      <c r="AJ38"/>
      <c r="AK38"/>
      <c r="AL38"/>
      <c r="AM38"/>
      <c r="AN38"/>
      <c r="AO38"/>
      <c r="AP38"/>
      <c r="AQ38"/>
      <c r="AR38"/>
      <c r="AS38"/>
      <c r="AT38"/>
      <c r="AU38"/>
      <c r="AV38" s="100" t="s">
        <v>444</v>
      </c>
      <c r="AW38"/>
      <c r="AX38"/>
      <c r="AY38"/>
      <c r="AZ38" s="31">
        <v>201</v>
      </c>
      <c r="BA38" s="31">
        <v>5000</v>
      </c>
      <c r="BB38" s="32" t="s">
        <v>112</v>
      </c>
      <c r="BC38" s="25" t="s">
        <v>279</v>
      </c>
      <c r="BD38" s="45" t="s">
        <v>280</v>
      </c>
      <c r="BF38" s="98"/>
      <c r="BG38" s="98"/>
      <c r="BH38" s="341" t="s">
        <v>443</v>
      </c>
      <c r="BI38" s="46"/>
      <c r="BJ38" s="46"/>
    </row>
    <row r="39" spans="1:60" ht="15.75" customHeight="1">
      <c r="A39" s="34"/>
      <c r="B39" s="68" t="s">
        <v>166</v>
      </c>
      <c r="C39" s="116" t="s">
        <v>190</v>
      </c>
      <c r="D39" s="349" t="s">
        <v>459</v>
      </c>
      <c r="E39" s="112"/>
      <c r="F39" s="112"/>
      <c r="G39" s="224" t="str">
        <f>VLOOKUP($C$11,$BF$35:$BI$37,3,TRUE)</f>
        <v>Single Slot</v>
      </c>
      <c r="H39" s="236"/>
      <c r="I39" s="113"/>
      <c r="J39" s="19"/>
      <c r="L39" s="141"/>
      <c r="M39" s="145">
        <f>VLOOKUP($C$11,'Inventory List'!$B$248:$H$252,6,TRUE)</f>
        <v>0</v>
      </c>
      <c r="N39" s="141"/>
      <c r="U39" s="6" t="s">
        <v>44</v>
      </c>
      <c r="V39" s="7">
        <v>14519</v>
      </c>
      <c r="W39" s="8">
        <v>17011</v>
      </c>
      <c r="X39" s="8">
        <v>19410</v>
      </c>
      <c r="Y39" s="7">
        <v>14519</v>
      </c>
      <c r="Z39"/>
      <c r="AA39"/>
      <c r="AB39"/>
      <c r="AC39"/>
      <c r="AD39"/>
      <c r="AE39" s="12">
        <v>3900001</v>
      </c>
      <c r="AF39" s="12">
        <v>6099905</v>
      </c>
      <c r="AG39" s="13" t="s">
        <v>132</v>
      </c>
      <c r="AH39" s="12" t="s">
        <v>309</v>
      </c>
      <c r="AI39" s="47" t="s">
        <v>266</v>
      </c>
      <c r="AJ39"/>
      <c r="AK39"/>
      <c r="AL39"/>
      <c r="AM39"/>
      <c r="AN39"/>
      <c r="AO39"/>
      <c r="AP39"/>
      <c r="AQ39"/>
      <c r="AR39"/>
      <c r="AS39"/>
      <c r="AT39" s="357" t="s">
        <v>99</v>
      </c>
      <c r="AU39" s="357"/>
      <c r="AV39" s="357"/>
      <c r="AW39" s="357"/>
      <c r="AX39" s="44"/>
      <c r="AY39"/>
      <c r="AZ39" s="31">
        <v>5001</v>
      </c>
      <c r="BA39" s="9">
        <v>24000</v>
      </c>
      <c r="BB39" s="10" t="s">
        <v>112</v>
      </c>
      <c r="BC39" s="25" t="s">
        <v>279</v>
      </c>
      <c r="BD39" s="45" t="s">
        <v>281</v>
      </c>
      <c r="BH39" s="100" t="s">
        <v>444</v>
      </c>
    </row>
    <row r="40" spans="1:62" ht="15.75" customHeight="1">
      <c r="A40" s="34"/>
      <c r="B40" s="68" t="s">
        <v>21</v>
      </c>
      <c r="C40" s="116" t="s">
        <v>323</v>
      </c>
      <c r="D40" s="349" t="s">
        <v>462</v>
      </c>
      <c r="E40" s="112"/>
      <c r="F40" s="112"/>
      <c r="G40" s="224" t="str">
        <f>VLOOKUP($C$11,$BF$41:$BI$42,4,TRUE)</f>
        <v>Round &amp; Flared Guard Blades</v>
      </c>
      <c r="H40" s="236"/>
      <c r="I40" s="113"/>
      <c r="J40" s="19"/>
      <c r="L40" s="141"/>
      <c r="M40" s="145">
        <f>VLOOKUP($C$11,'Inventory List'!$B$254:$H$257,6,TRUE)</f>
        <v>0</v>
      </c>
      <c r="N40" s="141"/>
      <c r="U40" s="6" t="s">
        <v>44</v>
      </c>
      <c r="V40" s="7">
        <v>14550</v>
      </c>
      <c r="W40" s="8">
        <v>19411</v>
      </c>
      <c r="X40" s="8">
        <v>21293</v>
      </c>
      <c r="Y40" s="7">
        <v>14550</v>
      </c>
      <c r="Z40"/>
      <c r="AA40"/>
      <c r="AB40"/>
      <c r="AC40"/>
      <c r="AD40"/>
      <c r="AE40" s="47"/>
      <c r="AF40" s="47"/>
      <c r="AG40" s="341" t="s">
        <v>443</v>
      </c>
      <c r="AH40" s="47"/>
      <c r="AI40" s="47"/>
      <c r="AJ40"/>
      <c r="AK40"/>
      <c r="AL40"/>
      <c r="AM40"/>
      <c r="AN40"/>
      <c r="AO40"/>
      <c r="AP40"/>
      <c r="AQ40"/>
      <c r="AR40"/>
      <c r="AS40"/>
      <c r="AT40" s="9">
        <v>1</v>
      </c>
      <c r="AU40" s="9">
        <v>47000</v>
      </c>
      <c r="AV40" s="10" t="s">
        <v>238</v>
      </c>
      <c r="AW40" s="5" t="s">
        <v>93</v>
      </c>
      <c r="AX40" s="5" t="s">
        <v>240</v>
      </c>
      <c r="AY40"/>
      <c r="AZ40" s="31">
        <v>24001</v>
      </c>
      <c r="BA40" s="9">
        <v>34000</v>
      </c>
      <c r="BB40" s="10" t="s">
        <v>435</v>
      </c>
      <c r="BC40" s="56" t="s">
        <v>282</v>
      </c>
      <c r="BD40" s="55"/>
      <c r="BF40" s="357" t="s">
        <v>186</v>
      </c>
      <c r="BG40" s="357"/>
      <c r="BH40" s="357"/>
      <c r="BI40" s="357"/>
      <c r="BJ40" s="44"/>
    </row>
    <row r="41" spans="1:62" ht="15.75" customHeight="1">
      <c r="A41" s="34"/>
      <c r="B41" s="68" t="s">
        <v>22</v>
      </c>
      <c r="C41" s="109">
        <v>0.577</v>
      </c>
      <c r="D41" s="109"/>
      <c r="E41" s="112"/>
      <c r="F41" s="112"/>
      <c r="G41" s="224">
        <v>0.577</v>
      </c>
      <c r="H41" s="224"/>
      <c r="I41" s="113"/>
      <c r="J41" s="19"/>
      <c r="L41" s="141"/>
      <c r="M41" s="145"/>
      <c r="N41" s="141"/>
      <c r="U41" s="6" t="s">
        <v>44</v>
      </c>
      <c r="V41" s="7">
        <v>14580</v>
      </c>
      <c r="W41" s="8">
        <v>21294</v>
      </c>
      <c r="X41" s="8">
        <v>23567</v>
      </c>
      <c r="Y41" s="7">
        <v>14580</v>
      </c>
      <c r="Z41"/>
      <c r="AA41"/>
      <c r="AB41"/>
      <c r="AC41"/>
      <c r="AD41"/>
      <c r="AE41"/>
      <c r="AF41"/>
      <c r="AG41" s="100" t="s">
        <v>444</v>
      </c>
      <c r="AH41"/>
      <c r="AI41"/>
      <c r="AJ41"/>
      <c r="AK41"/>
      <c r="AL41"/>
      <c r="AM41"/>
      <c r="AN41"/>
      <c r="AO41"/>
      <c r="AP41"/>
      <c r="AQ41"/>
      <c r="AR41"/>
      <c r="AS41"/>
      <c r="AT41" s="9">
        <v>47001</v>
      </c>
      <c r="AU41" s="9">
        <v>850000</v>
      </c>
      <c r="AV41" s="10" t="s">
        <v>238</v>
      </c>
      <c r="AW41" s="5" t="s">
        <v>94</v>
      </c>
      <c r="AX41" s="5" t="s">
        <v>241</v>
      </c>
      <c r="AY41"/>
      <c r="AZ41" s="31">
        <v>34001</v>
      </c>
      <c r="BA41" s="9">
        <v>38000</v>
      </c>
      <c r="BB41" s="10" t="s">
        <v>113</v>
      </c>
      <c r="BC41" s="56" t="s">
        <v>282</v>
      </c>
      <c r="BD41" s="55"/>
      <c r="BF41" s="9">
        <v>1</v>
      </c>
      <c r="BG41" s="9">
        <v>50000</v>
      </c>
      <c r="BH41" s="10" t="s">
        <v>187</v>
      </c>
      <c r="BI41" s="5" t="s">
        <v>322</v>
      </c>
      <c r="BJ41" s="46"/>
    </row>
    <row r="42" spans="1:62" ht="15.75" customHeight="1">
      <c r="A42" s="34"/>
      <c r="B42" s="68" t="s">
        <v>167</v>
      </c>
      <c r="C42" s="116" t="s">
        <v>193</v>
      </c>
      <c r="D42" s="116" t="s">
        <v>325</v>
      </c>
      <c r="E42" s="112"/>
      <c r="F42" s="112"/>
      <c r="G42" s="224" t="str">
        <f>VLOOKUP($C$11,$BF$47:$BI$49,3,TRUE)</f>
        <v>Allen Head</v>
      </c>
      <c r="H42" s="224" t="str">
        <f>VLOOKUP($C$11,$BF$47:$BI$49,4,TRUE)</f>
        <v>Knurled or Smooth</v>
      </c>
      <c r="I42" s="113"/>
      <c r="J42" s="19"/>
      <c r="L42" s="141"/>
      <c r="M42" s="145">
        <f>VLOOKUP($C$11,'Inventory List'!$B$259:$H$263,6,TRUE)</f>
        <v>0</v>
      </c>
      <c r="N42" s="141"/>
      <c r="U42" s="6" t="s">
        <v>44</v>
      </c>
      <c r="V42" s="7">
        <v>14611</v>
      </c>
      <c r="W42" s="8">
        <v>23568</v>
      </c>
      <c r="X42" s="8">
        <v>26729</v>
      </c>
      <c r="Y42" s="7">
        <v>14611</v>
      </c>
      <c r="Z42"/>
      <c r="AA42"/>
      <c r="AB42"/>
      <c r="AC42"/>
      <c r="AD42"/>
      <c r="AE42" s="358" t="s">
        <v>133</v>
      </c>
      <c r="AF42" s="359"/>
      <c r="AG42" s="359"/>
      <c r="AH42" s="359"/>
      <c r="AI42" s="44"/>
      <c r="AJ42"/>
      <c r="AK42"/>
      <c r="AL42"/>
      <c r="AM42"/>
      <c r="AN42"/>
      <c r="AO42"/>
      <c r="AP42"/>
      <c r="AQ42"/>
      <c r="AR42"/>
      <c r="AS42"/>
      <c r="AT42" s="9">
        <v>850001</v>
      </c>
      <c r="AU42" s="9">
        <v>3890000</v>
      </c>
      <c r="AV42" s="10" t="s">
        <v>239</v>
      </c>
      <c r="AW42" s="5" t="s">
        <v>100</v>
      </c>
      <c r="AX42" s="5" t="s">
        <v>241</v>
      </c>
      <c r="AY42"/>
      <c r="AZ42" s="31">
        <v>38001</v>
      </c>
      <c r="BA42" s="9">
        <v>175000</v>
      </c>
      <c r="BB42" s="10" t="s">
        <v>114</v>
      </c>
      <c r="BC42" s="56" t="s">
        <v>282</v>
      </c>
      <c r="BD42" s="55"/>
      <c r="BF42" s="9">
        <v>50001</v>
      </c>
      <c r="BG42" s="9">
        <v>6099905</v>
      </c>
      <c r="BH42" s="10" t="s">
        <v>188</v>
      </c>
      <c r="BI42" s="67" t="s">
        <v>323</v>
      </c>
      <c r="BJ42" s="46"/>
    </row>
    <row r="43" spans="1:62" ht="15.75" customHeight="1">
      <c r="A43" s="34"/>
      <c r="B43" s="68" t="s">
        <v>168</v>
      </c>
      <c r="C43" s="116" t="s">
        <v>351</v>
      </c>
      <c r="D43" s="109" t="s">
        <v>196</v>
      </c>
      <c r="E43" s="112"/>
      <c r="F43" s="112"/>
      <c r="G43" s="233"/>
      <c r="H43" s="225"/>
      <c r="I43" s="113"/>
      <c r="J43" s="19"/>
      <c r="L43" s="141"/>
      <c r="M43" s="145">
        <f>VLOOKUP($C$11,'Inventory List'!$B$265:$H$266,6,TRUE)</f>
        <v>0</v>
      </c>
      <c r="N43" s="141"/>
      <c r="U43" s="6" t="s">
        <v>44</v>
      </c>
      <c r="V43" s="7">
        <v>14642</v>
      </c>
      <c r="W43" s="8">
        <v>26730</v>
      </c>
      <c r="X43" s="8">
        <v>30008</v>
      </c>
      <c r="Y43" s="7">
        <v>14642</v>
      </c>
      <c r="Z43"/>
      <c r="AA43"/>
      <c r="AB43"/>
      <c r="AC43"/>
      <c r="AD43"/>
      <c r="AE43" s="11" t="s">
        <v>46</v>
      </c>
      <c r="AF43" s="11" t="s">
        <v>47</v>
      </c>
      <c r="AG43" s="11" t="s">
        <v>2</v>
      </c>
      <c r="AH43" s="5" t="s">
        <v>59</v>
      </c>
      <c r="AI43" s="46"/>
      <c r="AJ43"/>
      <c r="AK43"/>
      <c r="AL43"/>
      <c r="AM43"/>
      <c r="AN43"/>
      <c r="AO43"/>
      <c r="AP43"/>
      <c r="AQ43"/>
      <c r="AR43"/>
      <c r="AS43"/>
      <c r="AT43" s="9">
        <v>4206000</v>
      </c>
      <c r="AU43" s="9">
        <v>6099905</v>
      </c>
      <c r="AV43" s="10" t="s">
        <v>239</v>
      </c>
      <c r="AW43" s="5">
        <v>2</v>
      </c>
      <c r="AX43" s="5" t="s">
        <v>242</v>
      </c>
      <c r="AY43"/>
      <c r="AZ43" s="31">
        <v>175001</v>
      </c>
      <c r="BA43" s="9">
        <v>219000</v>
      </c>
      <c r="BB43" s="10" t="s">
        <v>123</v>
      </c>
      <c r="BC43" s="56" t="s">
        <v>282</v>
      </c>
      <c r="BD43" s="55"/>
      <c r="BF43" s="9"/>
      <c r="BG43" s="9"/>
      <c r="BH43" s="341" t="s">
        <v>443</v>
      </c>
      <c r="BI43" s="341" t="s">
        <v>443</v>
      </c>
      <c r="BJ43" s="46"/>
    </row>
    <row r="44" spans="1:62" ht="15.75" customHeight="1">
      <c r="A44" s="34"/>
      <c r="B44" s="68" t="s">
        <v>29</v>
      </c>
      <c r="C44" s="112"/>
      <c r="D44" s="109"/>
      <c r="E44" s="112"/>
      <c r="F44" s="112"/>
      <c r="G44" s="233"/>
      <c r="H44" s="225"/>
      <c r="I44" s="113"/>
      <c r="J44" s="19"/>
      <c r="L44" s="141"/>
      <c r="M44" s="145">
        <f>VLOOKUP($C$11,'Inventory List'!$B$355:$H$356,6,TRUE)</f>
        <v>0</v>
      </c>
      <c r="N44" s="141"/>
      <c r="U44" s="6" t="s">
        <v>44</v>
      </c>
      <c r="V44" s="7">
        <v>14671</v>
      </c>
      <c r="W44" s="8">
        <v>30009</v>
      </c>
      <c r="X44" s="8">
        <v>33790</v>
      </c>
      <c r="Y44" s="7">
        <v>14671</v>
      </c>
      <c r="Z44"/>
      <c r="AA44"/>
      <c r="AB44"/>
      <c r="AC44"/>
      <c r="AD44"/>
      <c r="AE44" s="12">
        <v>1</v>
      </c>
      <c r="AF44" s="12">
        <v>5000</v>
      </c>
      <c r="AG44" s="13" t="s">
        <v>134</v>
      </c>
      <c r="AH44" s="12" t="s">
        <v>273</v>
      </c>
      <c r="AI44" s="47"/>
      <c r="AJ44"/>
      <c r="AK44"/>
      <c r="AL44"/>
      <c r="AM44"/>
      <c r="AN44"/>
      <c r="AO44"/>
      <c r="AP44"/>
      <c r="AQ44"/>
      <c r="AR44"/>
      <c r="AS44"/>
      <c r="AT44"/>
      <c r="AU44"/>
      <c r="AV44" s="341" t="s">
        <v>443</v>
      </c>
      <c r="AW44"/>
      <c r="AX44"/>
      <c r="AY44"/>
      <c r="AZ44" s="31">
        <v>219001</v>
      </c>
      <c r="BA44" s="9">
        <v>940000</v>
      </c>
      <c r="BB44" s="10" t="s">
        <v>118</v>
      </c>
      <c r="BC44" s="56" t="s">
        <v>282</v>
      </c>
      <c r="BD44" s="55"/>
      <c r="BF44" s="98"/>
      <c r="BG44" s="98"/>
      <c r="BH44" s="100" t="s">
        <v>444</v>
      </c>
      <c r="BI44" s="100" t="s">
        <v>444</v>
      </c>
      <c r="BJ44" s="46"/>
    </row>
    <row r="45" spans="1:56" ht="15.75" customHeight="1">
      <c r="A45" s="34"/>
      <c r="B45" s="74"/>
      <c r="C45" s="117"/>
      <c r="D45" s="99"/>
      <c r="E45" s="117"/>
      <c r="F45" s="117"/>
      <c r="G45" s="229"/>
      <c r="H45" s="230"/>
      <c r="I45" s="118"/>
      <c r="J45" s="19"/>
      <c r="L45" s="141"/>
      <c r="M45" s="148"/>
      <c r="N45" s="141"/>
      <c r="U45" s="6" t="s">
        <v>44</v>
      </c>
      <c r="V45" s="7">
        <v>14702</v>
      </c>
      <c r="W45" s="8">
        <v>33791</v>
      </c>
      <c r="X45" s="8">
        <v>38034</v>
      </c>
      <c r="Y45" s="7">
        <v>14702</v>
      </c>
      <c r="Z45"/>
      <c r="AA45"/>
      <c r="AB45"/>
      <c r="AC45"/>
      <c r="AD45"/>
      <c r="AE45" s="12">
        <v>5001</v>
      </c>
      <c r="AF45" s="12">
        <v>9000</v>
      </c>
      <c r="AG45" s="13" t="s">
        <v>135</v>
      </c>
      <c r="AH45" s="12" t="s">
        <v>273</v>
      </c>
      <c r="AI45" s="47"/>
      <c r="AJ45"/>
      <c r="AK45"/>
      <c r="AL45"/>
      <c r="AM45"/>
      <c r="AN45"/>
      <c r="AO45"/>
      <c r="AP45"/>
      <c r="AQ45"/>
      <c r="AR45"/>
      <c r="AS45"/>
      <c r="AT45"/>
      <c r="AU45"/>
      <c r="AV45" s="100" t="s">
        <v>444</v>
      </c>
      <c r="AW45"/>
      <c r="AX45"/>
      <c r="AY45"/>
      <c r="AZ45" s="31">
        <v>940001</v>
      </c>
      <c r="BA45" s="9">
        <v>2250000</v>
      </c>
      <c r="BB45" s="10" t="s">
        <v>119</v>
      </c>
      <c r="BC45" s="56" t="s">
        <v>282</v>
      </c>
      <c r="BD45" s="55"/>
    </row>
    <row r="46" spans="1:62" ht="15.75" customHeight="1">
      <c r="A46" s="34"/>
      <c r="B46" s="70" t="s">
        <v>15</v>
      </c>
      <c r="C46" s="119"/>
      <c r="D46" s="120"/>
      <c r="E46" s="119"/>
      <c r="F46" s="119"/>
      <c r="G46" s="231"/>
      <c r="H46" s="232"/>
      <c r="I46" s="121"/>
      <c r="J46" s="19"/>
      <c r="L46" s="141"/>
      <c r="M46" s="145"/>
      <c r="N46" s="141"/>
      <c r="U46" s="6" t="s">
        <v>44</v>
      </c>
      <c r="V46" s="7">
        <v>14732</v>
      </c>
      <c r="W46" s="8">
        <v>38035</v>
      </c>
      <c r="X46" s="8">
        <v>41679</v>
      </c>
      <c r="Y46" s="7">
        <v>14732</v>
      </c>
      <c r="Z46"/>
      <c r="AA46"/>
      <c r="AB46"/>
      <c r="AC46"/>
      <c r="AD46"/>
      <c r="AE46" s="12">
        <v>9001</v>
      </c>
      <c r="AF46" s="12">
        <v>30000</v>
      </c>
      <c r="AG46" s="13" t="s">
        <v>136</v>
      </c>
      <c r="AH46" s="12" t="s">
        <v>273</v>
      </c>
      <c r="AI46" s="47"/>
      <c r="AJ46"/>
      <c r="AK46"/>
      <c r="AL46"/>
      <c r="AM46"/>
      <c r="AN46"/>
      <c r="AO46"/>
      <c r="AP46"/>
      <c r="AQ46"/>
      <c r="AR46"/>
      <c r="AS46"/>
      <c r="AT46" s="357" t="s">
        <v>101</v>
      </c>
      <c r="AU46" s="357"/>
      <c r="AV46" s="357"/>
      <c r="AW46" s="357"/>
      <c r="AX46" s="44"/>
      <c r="AY46"/>
      <c r="AZ46" s="31">
        <v>2250001</v>
      </c>
      <c r="BA46" s="9">
        <v>3450000</v>
      </c>
      <c r="BB46" s="10" t="s">
        <v>120</v>
      </c>
      <c r="BC46" s="56" t="s">
        <v>282</v>
      </c>
      <c r="BD46" s="55"/>
      <c r="BF46" s="357" t="s">
        <v>191</v>
      </c>
      <c r="BG46" s="357"/>
      <c r="BH46" s="357"/>
      <c r="BI46" s="357"/>
      <c r="BJ46" s="44"/>
    </row>
    <row r="47" spans="1:62" ht="15.75" customHeight="1">
      <c r="A47" s="34"/>
      <c r="B47" s="68" t="s">
        <v>23</v>
      </c>
      <c r="C47" s="116" t="s">
        <v>120</v>
      </c>
      <c r="D47" s="116" t="s">
        <v>282</v>
      </c>
      <c r="E47" s="112"/>
      <c r="F47" s="112"/>
      <c r="G47" s="224" t="str">
        <f>VLOOKUP($C$11,$AZ$37:$BC$54,3,TRUE)</f>
        <v>D35382-1-SA</v>
      </c>
      <c r="H47" s="224" t="str">
        <f>VLOOKUP($C$11,$AZ$37:$BC$46,4,TRUE)</f>
        <v>Straight Cut Curved Side</v>
      </c>
      <c r="I47" s="113"/>
      <c r="J47" s="19"/>
      <c r="L47" s="141"/>
      <c r="M47" s="145">
        <f>VLOOKUP($C$11,'Inventory List'!$B$89:$H$106,6,TRUE)</f>
        <v>0</v>
      </c>
      <c r="N47" s="141"/>
      <c r="U47" s="6" t="s">
        <v>44</v>
      </c>
      <c r="V47" s="7">
        <v>14763</v>
      </c>
      <c r="W47" s="8">
        <v>41680</v>
      </c>
      <c r="X47" s="8">
        <v>46221</v>
      </c>
      <c r="Y47" s="7">
        <v>14763</v>
      </c>
      <c r="Z47"/>
      <c r="AA47"/>
      <c r="AB47"/>
      <c r="AC47"/>
      <c r="AD47"/>
      <c r="AE47" s="12">
        <v>30001</v>
      </c>
      <c r="AF47" s="12">
        <v>80000</v>
      </c>
      <c r="AG47" s="13" t="s">
        <v>221</v>
      </c>
      <c r="AH47" s="12" t="s">
        <v>273</v>
      </c>
      <c r="AI47" s="47"/>
      <c r="AJ47"/>
      <c r="AK47"/>
      <c r="AL47"/>
      <c r="AM47"/>
      <c r="AN47"/>
      <c r="AO47"/>
      <c r="AP47"/>
      <c r="AQ47"/>
      <c r="AR47"/>
      <c r="AS47"/>
      <c r="AT47" s="9">
        <v>1</v>
      </c>
      <c r="AU47" s="9">
        <v>530000</v>
      </c>
      <c r="AV47" s="5" t="s">
        <v>256</v>
      </c>
      <c r="AW47" s="5">
        <v>1</v>
      </c>
      <c r="AX47" s="53" t="s">
        <v>258</v>
      </c>
      <c r="AY47"/>
      <c r="AZ47" s="31">
        <v>3450001</v>
      </c>
      <c r="BA47" s="9">
        <v>3850000</v>
      </c>
      <c r="BB47" s="10" t="s">
        <v>120</v>
      </c>
      <c r="BC47" s="56" t="s">
        <v>282</v>
      </c>
      <c r="BD47" s="55"/>
      <c r="BF47" s="9">
        <v>1</v>
      </c>
      <c r="BG47" s="9">
        <v>50000</v>
      </c>
      <c r="BH47" s="39" t="s">
        <v>192</v>
      </c>
      <c r="BI47" s="5" t="s">
        <v>324</v>
      </c>
      <c r="BJ47" s="46"/>
    </row>
    <row r="48" spans="1:62" ht="15.75" customHeight="1">
      <c r="A48" s="34"/>
      <c r="B48" s="68" t="s">
        <v>16</v>
      </c>
      <c r="C48" s="116" t="s">
        <v>297</v>
      </c>
      <c r="D48" s="116" t="s">
        <v>293</v>
      </c>
      <c r="E48" s="112"/>
      <c r="F48" s="112"/>
      <c r="G48" s="224" t="str">
        <f>VLOOKUP($C$11,$AZ$57:$BC$66,3,TRUE)</f>
        <v>Narrow Tail</v>
      </c>
      <c r="H48" s="224" t="str">
        <f>VLOOKUP($C$11,$AZ$57:$BC$66,4,TRUE)</f>
        <v>Marked 3 or Unmarked</v>
      </c>
      <c r="I48" s="113"/>
      <c r="J48" s="19"/>
      <c r="L48" s="141"/>
      <c r="M48" s="145">
        <f>VLOOKUP($C$11,'Inventory List'!$B$127:$H$138,6,TRUE)</f>
        <v>0</v>
      </c>
      <c r="N48" s="141"/>
      <c r="U48" s="6" t="s">
        <v>44</v>
      </c>
      <c r="V48" s="7">
        <v>14793</v>
      </c>
      <c r="W48" s="8">
        <v>46222</v>
      </c>
      <c r="X48" s="8">
        <v>51970</v>
      </c>
      <c r="Y48" s="7">
        <v>14793</v>
      </c>
      <c r="Z48"/>
      <c r="AA48"/>
      <c r="AB48"/>
      <c r="AC48"/>
      <c r="AD48"/>
      <c r="AE48" s="12">
        <v>80001</v>
      </c>
      <c r="AF48" s="12">
        <v>6099905</v>
      </c>
      <c r="AG48" s="13" t="s">
        <v>221</v>
      </c>
      <c r="AH48" s="12" t="s">
        <v>274</v>
      </c>
      <c r="AI48" s="47"/>
      <c r="AJ48"/>
      <c r="AK48"/>
      <c r="AL48"/>
      <c r="AM48"/>
      <c r="AN48"/>
      <c r="AO48" t="s">
        <v>40</v>
      </c>
      <c r="AP48"/>
      <c r="AQ48"/>
      <c r="AR48"/>
      <c r="AS48"/>
      <c r="AT48" s="9">
        <v>530001</v>
      </c>
      <c r="AU48" s="9">
        <v>1000000</v>
      </c>
      <c r="AV48" s="5" t="s">
        <v>257</v>
      </c>
      <c r="AW48" s="5" t="s">
        <v>103</v>
      </c>
      <c r="AX48" s="53" t="s">
        <v>259</v>
      </c>
      <c r="AY48"/>
      <c r="AZ48" s="31">
        <v>3850001</v>
      </c>
      <c r="BA48" s="9">
        <v>6099905</v>
      </c>
      <c r="BB48" s="10" t="s">
        <v>121</v>
      </c>
      <c r="BC48" s="56" t="s">
        <v>283</v>
      </c>
      <c r="BD48" s="55"/>
      <c r="BF48" s="9">
        <v>50001</v>
      </c>
      <c r="BG48" s="9">
        <v>1360000</v>
      </c>
      <c r="BH48" s="39" t="s">
        <v>193</v>
      </c>
      <c r="BI48" s="5" t="s">
        <v>325</v>
      </c>
      <c r="BJ48" s="46"/>
    </row>
    <row r="49" spans="1:62" ht="15.75" customHeight="1">
      <c r="A49" s="34"/>
      <c r="B49" s="68" t="s">
        <v>17</v>
      </c>
      <c r="C49" s="116" t="s">
        <v>458</v>
      </c>
      <c r="D49" s="116" t="s">
        <v>233</v>
      </c>
      <c r="E49" s="112"/>
      <c r="F49" s="112"/>
      <c r="G49" s="224" t="str">
        <f>VLOOKUP($C$11,$AZ$95:$BC$104,3,TRUE)</f>
        <v>Forged B8875-1SA</v>
      </c>
      <c r="H49" s="224" t="str">
        <f>VLOOKUP($C$11,$AZ$95:$BD$102,5,TRUE)</f>
        <v>Wide Slot</v>
      </c>
      <c r="I49" s="113"/>
      <c r="J49" s="19"/>
      <c r="L49" s="141"/>
      <c r="M49" s="145">
        <f>VLOOKUP($C$11,'Inventory List'!$B$140:$H$149,6,TRUE)</f>
        <v>0</v>
      </c>
      <c r="N49" s="141"/>
      <c r="U49" s="6" t="s">
        <v>44</v>
      </c>
      <c r="V49" s="7">
        <v>14824</v>
      </c>
      <c r="W49" s="8">
        <v>51971</v>
      </c>
      <c r="X49" s="8">
        <v>59868</v>
      </c>
      <c r="Y49" s="7">
        <v>14824</v>
      </c>
      <c r="Z49"/>
      <c r="AA49"/>
      <c r="AB49"/>
      <c r="AC49"/>
      <c r="AD49"/>
      <c r="AE49" s="47"/>
      <c r="AF49" s="47"/>
      <c r="AG49" s="341" t="s">
        <v>443</v>
      </c>
      <c r="AH49" s="47"/>
      <c r="AI49" s="47"/>
      <c r="AJ49"/>
      <c r="AK49"/>
      <c r="AL49"/>
      <c r="AM49"/>
      <c r="AN49"/>
      <c r="AO49"/>
      <c r="AP49"/>
      <c r="AQ49"/>
      <c r="AR49"/>
      <c r="AS49"/>
      <c r="AT49" s="9">
        <v>1000001</v>
      </c>
      <c r="AU49" s="9">
        <v>2500000</v>
      </c>
      <c r="AV49" s="5" t="s">
        <v>257</v>
      </c>
      <c r="AW49" s="5" t="s">
        <v>104</v>
      </c>
      <c r="AX49" s="53" t="s">
        <v>259</v>
      </c>
      <c r="AY49"/>
      <c r="AZ49" s="31"/>
      <c r="BA49" s="9"/>
      <c r="BB49" s="10" t="s">
        <v>122</v>
      </c>
      <c r="BC49" s="56" t="s">
        <v>283</v>
      </c>
      <c r="BD49" s="55"/>
      <c r="BF49" s="9">
        <v>1360001</v>
      </c>
      <c r="BG49" s="9">
        <v>6099905</v>
      </c>
      <c r="BH49" s="39" t="s">
        <v>193</v>
      </c>
      <c r="BI49" s="5" t="s">
        <v>325</v>
      </c>
      <c r="BJ49" s="46"/>
    </row>
    <row r="50" spans="1:62" ht="15.75" customHeight="1">
      <c r="A50" s="34"/>
      <c r="B50" s="68" t="s">
        <v>201</v>
      </c>
      <c r="C50" s="116" t="s">
        <v>379</v>
      </c>
      <c r="D50" s="116" t="s">
        <v>376</v>
      </c>
      <c r="E50" s="112"/>
      <c r="F50" s="112"/>
      <c r="G50" s="224" t="str">
        <f>VLOOKUP($C$11,$AZ$71:$BC$72,3,TRUE)</f>
        <v>C46027 - Marked with "0"</v>
      </c>
      <c r="H50" s="224" t="str">
        <f>VLOOKUP($C$11,$AZ$71:$BC$72,4,TRUE)</f>
        <v>Thin Forks - Angled Arm to Clip Latch  </v>
      </c>
      <c r="I50" s="113"/>
      <c r="J50" s="19"/>
      <c r="L50" s="141"/>
      <c r="M50" s="145">
        <f>VLOOKUP($C$11,'Inventory List'!$B$116:$H$119,6,TRUE)</f>
        <v>0</v>
      </c>
      <c r="N50" s="141"/>
      <c r="U50" s="6" t="s">
        <v>44</v>
      </c>
      <c r="V50" s="7">
        <v>14855</v>
      </c>
      <c r="W50" s="8">
        <v>59869</v>
      </c>
      <c r="X50" s="8">
        <v>68054</v>
      </c>
      <c r="Y50" s="7">
        <v>14855</v>
      </c>
      <c r="Z50"/>
      <c r="AA50"/>
      <c r="AB50"/>
      <c r="AC50"/>
      <c r="AD50"/>
      <c r="AE50"/>
      <c r="AF50"/>
      <c r="AG50" s="100" t="s">
        <v>444</v>
      </c>
      <c r="AH50"/>
      <c r="AI50"/>
      <c r="AJ50"/>
      <c r="AK50"/>
      <c r="AL50"/>
      <c r="AM50"/>
      <c r="AN50"/>
      <c r="AO50"/>
      <c r="AP50"/>
      <c r="AQ50"/>
      <c r="AR50"/>
      <c r="AS50"/>
      <c r="AT50" s="9">
        <v>2500001</v>
      </c>
      <c r="AU50" s="9">
        <v>3890000</v>
      </c>
      <c r="AV50" s="5" t="s">
        <v>257</v>
      </c>
      <c r="AW50" s="5" t="s">
        <v>105</v>
      </c>
      <c r="AX50" s="53" t="s">
        <v>259</v>
      </c>
      <c r="AY50"/>
      <c r="AZ50" s="31"/>
      <c r="BA50" s="9"/>
      <c r="BB50" s="10" t="s">
        <v>115</v>
      </c>
      <c r="BC50" s="56" t="s">
        <v>283</v>
      </c>
      <c r="BD50" s="55"/>
      <c r="BF50" s="98"/>
      <c r="BG50" s="98"/>
      <c r="BH50" s="341" t="s">
        <v>443</v>
      </c>
      <c r="BI50" s="46"/>
      <c r="BJ50" s="46"/>
    </row>
    <row r="51" spans="1:60" ht="15.75" customHeight="1">
      <c r="A51" s="34"/>
      <c r="B51" s="68" t="s">
        <v>18</v>
      </c>
      <c r="C51" s="116" t="s">
        <v>452</v>
      </c>
      <c r="D51" s="116" t="s">
        <v>221</v>
      </c>
      <c r="E51" s="112"/>
      <c r="F51" s="112"/>
      <c r="G51" s="224" t="str">
        <f>VLOOKUP($C$11,$AZ$86:$BC$89,3,TRUE)</f>
        <v>Shallow Bevel One Side</v>
      </c>
      <c r="H51" s="224" t="str">
        <f>VLOOKUP($C$11,$AZ$86:$BC$89,4,TRUE)</f>
        <v>Not Marked</v>
      </c>
      <c r="I51" s="113"/>
      <c r="J51" s="19"/>
      <c r="L51" s="141"/>
      <c r="M51" s="145">
        <f>VLOOKUP($C$11,'Inventory List'!$B$120:$H$125,6,TRUE)</f>
        <v>0</v>
      </c>
      <c r="N51" s="141"/>
      <c r="U51" s="6" t="s">
        <v>44</v>
      </c>
      <c r="V51" s="7">
        <v>14885</v>
      </c>
      <c r="W51" s="8">
        <v>68055</v>
      </c>
      <c r="X51" s="8">
        <v>78306</v>
      </c>
      <c r="Y51" s="7">
        <v>14885</v>
      </c>
      <c r="Z51"/>
      <c r="AA51"/>
      <c r="AB51"/>
      <c r="AC51"/>
      <c r="AD51"/>
      <c r="AE51" s="358" t="s">
        <v>151</v>
      </c>
      <c r="AF51" s="359"/>
      <c r="AG51" s="359"/>
      <c r="AH51" s="359"/>
      <c r="AI51" s="44"/>
      <c r="AJ51"/>
      <c r="AK51"/>
      <c r="AL51"/>
      <c r="AM51"/>
      <c r="AN51"/>
      <c r="AO51"/>
      <c r="AP51"/>
      <c r="AQ51"/>
      <c r="AR51"/>
      <c r="AS51"/>
      <c r="AT51" s="9">
        <v>3890001</v>
      </c>
      <c r="AU51" s="9">
        <v>6099905</v>
      </c>
      <c r="AV51" s="5" t="s">
        <v>255</v>
      </c>
      <c r="AW51" s="5">
        <v>3</v>
      </c>
      <c r="AX51" s="53" t="s">
        <v>260</v>
      </c>
      <c r="AY51"/>
      <c r="AZ51" s="31">
        <v>4200000</v>
      </c>
      <c r="BA51" s="9">
        <v>6099905</v>
      </c>
      <c r="BB51" s="10" t="s">
        <v>116</v>
      </c>
      <c r="BC51" s="56" t="s">
        <v>283</v>
      </c>
      <c r="BD51" s="55"/>
      <c r="BH51" s="100" t="s">
        <v>444</v>
      </c>
    </row>
    <row r="52" spans="1:62" ht="15.75" customHeight="1">
      <c r="A52" s="34"/>
      <c r="B52" s="68" t="s">
        <v>203</v>
      </c>
      <c r="C52" s="116" t="s">
        <v>286</v>
      </c>
      <c r="D52" s="116" t="s">
        <v>288</v>
      </c>
      <c r="E52" s="112"/>
      <c r="F52" s="112"/>
      <c r="G52" s="224" t="str">
        <f>VLOOKUP($C$11,$AZ$77:$BC$81,3,TRUE)</f>
        <v>C64331</v>
      </c>
      <c r="H52" s="224" t="str">
        <f>VLOOKUP($C$11,$AZ$77:$BC$81,4,TRUE)</f>
        <v>Type II - Not Marked</v>
      </c>
      <c r="I52" s="113"/>
      <c r="J52" s="19"/>
      <c r="L52" s="141"/>
      <c r="M52" s="145">
        <f>VLOOKUP($C$11,'Inventory List'!$B$108:$H$114,6,TRUE)</f>
        <v>0</v>
      </c>
      <c r="N52" s="141"/>
      <c r="U52" s="6" t="s">
        <v>44</v>
      </c>
      <c r="V52" s="7">
        <v>14916</v>
      </c>
      <c r="W52" s="8">
        <v>78307</v>
      </c>
      <c r="X52" s="8">
        <v>90177</v>
      </c>
      <c r="Y52" s="7">
        <v>14916</v>
      </c>
      <c r="Z52"/>
      <c r="AA52"/>
      <c r="AB52"/>
      <c r="AC52"/>
      <c r="AD52"/>
      <c r="AE52" s="11" t="s">
        <v>46</v>
      </c>
      <c r="AF52" s="11" t="s">
        <v>47</v>
      </c>
      <c r="AG52" s="11" t="s">
        <v>2</v>
      </c>
      <c r="AH52" s="5" t="s">
        <v>59</v>
      </c>
      <c r="AI52" s="46"/>
      <c r="AJ52"/>
      <c r="AK52"/>
      <c r="AL52"/>
      <c r="AM52"/>
      <c r="AN52"/>
      <c r="AO52"/>
      <c r="AP52"/>
      <c r="AQ52"/>
      <c r="AR52"/>
      <c r="AS52"/>
      <c r="AT52" s="98"/>
      <c r="AU52" s="98"/>
      <c r="AV52" s="341" t="s">
        <v>443</v>
      </c>
      <c r="AW52" s="46"/>
      <c r="AX52" s="102"/>
      <c r="AY52"/>
      <c r="AZ52" s="31"/>
      <c r="BA52" s="9"/>
      <c r="BB52" s="10" t="s">
        <v>117</v>
      </c>
      <c r="BC52" s="56" t="s">
        <v>283</v>
      </c>
      <c r="BD52" s="55"/>
      <c r="BF52" s="357" t="s">
        <v>194</v>
      </c>
      <c r="BG52" s="357"/>
      <c r="BH52" s="357"/>
      <c r="BI52" s="357"/>
      <c r="BJ52" s="44"/>
    </row>
    <row r="53" spans="1:67" ht="15.75" customHeight="1">
      <c r="A53" s="34"/>
      <c r="B53" s="68" t="s">
        <v>19</v>
      </c>
      <c r="C53" s="116" t="s">
        <v>218</v>
      </c>
      <c r="D53" s="112"/>
      <c r="E53" s="112"/>
      <c r="F53" s="112"/>
      <c r="G53" s="224" t="str">
        <f>VLOOKUP($C$11,$AO$13:$AR$15,3,TRUE)</f>
        <v>Rounded, No Mark</v>
      </c>
      <c r="H53" s="237"/>
      <c r="I53" s="113"/>
      <c r="J53" s="19"/>
      <c r="L53" s="141"/>
      <c r="M53" s="145">
        <f>VLOOKUP($C$11,'Inventory List'!$B$13:$H$17,6,TRUE)</f>
        <v>0</v>
      </c>
      <c r="N53" s="141"/>
      <c r="U53" s="6" t="s">
        <v>44</v>
      </c>
      <c r="V53" s="7">
        <v>14946</v>
      </c>
      <c r="W53" s="8">
        <v>90178</v>
      </c>
      <c r="X53" s="8">
        <v>100000</v>
      </c>
      <c r="Y53" s="7">
        <v>14946</v>
      </c>
      <c r="Z53"/>
      <c r="AA53"/>
      <c r="AB53"/>
      <c r="AC53"/>
      <c r="AD53"/>
      <c r="AE53" s="12">
        <v>1</v>
      </c>
      <c r="AF53" s="12">
        <v>35000</v>
      </c>
      <c r="AG53" s="13" t="s">
        <v>138</v>
      </c>
      <c r="AH53" s="12" t="s">
        <v>269</v>
      </c>
      <c r="AI53" s="47"/>
      <c r="AJ53"/>
      <c r="AK53"/>
      <c r="AL53"/>
      <c r="AM53"/>
      <c r="AN53"/>
      <c r="AO53"/>
      <c r="AP53"/>
      <c r="AQ53"/>
      <c r="AR53"/>
      <c r="AS53"/>
      <c r="AT53"/>
      <c r="AU53"/>
      <c r="AV53" s="100" t="s">
        <v>444</v>
      </c>
      <c r="AW53"/>
      <c r="AX53"/>
      <c r="AY53"/>
      <c r="AZ53" s="103"/>
      <c r="BA53" s="98"/>
      <c r="BB53" s="341" t="s">
        <v>443</v>
      </c>
      <c r="BC53" s="55"/>
      <c r="BD53" s="55"/>
      <c r="BF53" s="9">
        <v>1</v>
      </c>
      <c r="BG53" s="9">
        <v>1360000</v>
      </c>
      <c r="BH53" s="39" t="s">
        <v>195</v>
      </c>
      <c r="BI53" s="5" t="s">
        <v>196</v>
      </c>
      <c r="BJ53" s="46"/>
      <c r="BL53" s="357" t="s">
        <v>177</v>
      </c>
      <c r="BM53" s="357"/>
      <c r="BN53" s="357"/>
      <c r="BO53" s="357"/>
    </row>
    <row r="54" spans="1:67" ht="15.75" customHeight="1">
      <c r="A54" s="34"/>
      <c r="B54" s="74"/>
      <c r="C54" s="117"/>
      <c r="D54" s="99"/>
      <c r="E54" s="117"/>
      <c r="F54" s="117"/>
      <c r="G54" s="229"/>
      <c r="H54" s="230"/>
      <c r="I54" s="118"/>
      <c r="J54" s="19"/>
      <c r="L54" s="141"/>
      <c r="M54" s="145"/>
      <c r="N54" s="141"/>
      <c r="U54" s="6" t="s">
        <v>44</v>
      </c>
      <c r="V54" s="7">
        <v>14946</v>
      </c>
      <c r="W54" s="8">
        <v>100001</v>
      </c>
      <c r="X54" s="8">
        <v>169073</v>
      </c>
      <c r="Y54" s="7">
        <v>14946</v>
      </c>
      <c r="Z54"/>
      <c r="AA54"/>
      <c r="AB54"/>
      <c r="AC54"/>
      <c r="AD54"/>
      <c r="AE54" s="12">
        <v>35001</v>
      </c>
      <c r="AF54" s="12">
        <v>55000</v>
      </c>
      <c r="AG54" s="13" t="s">
        <v>140</v>
      </c>
      <c r="AH54" s="12" t="s">
        <v>269</v>
      </c>
      <c r="AI54" s="47"/>
      <c r="AJ54"/>
      <c r="AK54"/>
      <c r="AL54"/>
      <c r="AM54"/>
      <c r="AN54"/>
      <c r="AO54"/>
      <c r="AP54"/>
      <c r="AQ54"/>
      <c r="AR54"/>
      <c r="AS54"/>
      <c r="AT54" s="357" t="s">
        <v>102</v>
      </c>
      <c r="AU54" s="357"/>
      <c r="AV54" s="357"/>
      <c r="AW54" s="357"/>
      <c r="AX54" s="44"/>
      <c r="AY54"/>
      <c r="AZ54"/>
      <c r="BA54"/>
      <c r="BB54" s="100" t="s">
        <v>444</v>
      </c>
      <c r="BC54"/>
      <c r="BD54" s="3"/>
      <c r="BF54" s="9">
        <v>1360001</v>
      </c>
      <c r="BG54" s="9">
        <v>6099905</v>
      </c>
      <c r="BH54" s="39" t="s">
        <v>197</v>
      </c>
      <c r="BI54" s="5" t="s">
        <v>196</v>
      </c>
      <c r="BJ54" s="46"/>
      <c r="BL54" s="91">
        <v>81</v>
      </c>
      <c r="BM54" s="92">
        <v>78000</v>
      </c>
      <c r="BN54" s="96" t="s">
        <v>178</v>
      </c>
      <c r="BO54" s="93"/>
    </row>
    <row r="55" spans="1:67" ht="15.75" customHeight="1">
      <c r="A55" s="34"/>
      <c r="B55" s="70" t="s">
        <v>24</v>
      </c>
      <c r="C55" s="123"/>
      <c r="D55" s="124"/>
      <c r="E55" s="123"/>
      <c r="F55" s="123"/>
      <c r="G55" s="235"/>
      <c r="H55" s="238"/>
      <c r="I55" s="128"/>
      <c r="J55" s="19"/>
      <c r="L55" s="141"/>
      <c r="M55" s="145"/>
      <c r="N55" s="141"/>
      <c r="U55" s="6" t="s">
        <v>44</v>
      </c>
      <c r="V55" s="7">
        <v>14947</v>
      </c>
      <c r="W55" s="8">
        <v>169074</v>
      </c>
      <c r="X55" s="8">
        <v>165501</v>
      </c>
      <c r="Y55" s="7">
        <v>14947</v>
      </c>
      <c r="Z55"/>
      <c r="AA55"/>
      <c r="AB55"/>
      <c r="AC55"/>
      <c r="AD55"/>
      <c r="AE55" s="12">
        <v>55001</v>
      </c>
      <c r="AF55" s="12">
        <v>60000</v>
      </c>
      <c r="AG55" s="13" t="s">
        <v>139</v>
      </c>
      <c r="AH55" s="12" t="s">
        <v>269</v>
      </c>
      <c r="AI55" s="47"/>
      <c r="AJ55"/>
      <c r="AK55"/>
      <c r="AL55"/>
      <c r="AM55"/>
      <c r="AN55"/>
      <c r="AO55"/>
      <c r="AP55"/>
      <c r="AQ55"/>
      <c r="AR55"/>
      <c r="AS55"/>
      <c r="AT55" s="9">
        <v>1</v>
      </c>
      <c r="AU55" s="9">
        <v>25000</v>
      </c>
      <c r="AV55" s="10" t="s">
        <v>235</v>
      </c>
      <c r="AW55" s="50" t="s">
        <v>93</v>
      </c>
      <c r="AX55" s="5" t="s">
        <v>234</v>
      </c>
      <c r="AY55"/>
      <c r="AZ55" s="357" t="s">
        <v>16</v>
      </c>
      <c r="BA55" s="357"/>
      <c r="BB55" s="357"/>
      <c r="BC55" s="357"/>
      <c r="BD55" s="54"/>
      <c r="BH55" s="341" t="s">
        <v>443</v>
      </c>
      <c r="BL55" s="91">
        <v>78001</v>
      </c>
      <c r="BM55" s="92">
        <v>700000</v>
      </c>
      <c r="BN55" s="96" t="s">
        <v>179</v>
      </c>
      <c r="BO55" s="93"/>
    </row>
    <row r="56" spans="1:67" ht="15.75" customHeight="1">
      <c r="A56" s="34"/>
      <c r="B56" s="68" t="s">
        <v>37</v>
      </c>
      <c r="C56" s="109" t="s">
        <v>219</v>
      </c>
      <c r="D56" s="116" t="s">
        <v>245</v>
      </c>
      <c r="E56" s="129"/>
      <c r="F56" s="112"/>
      <c r="G56" s="224" t="s">
        <v>219</v>
      </c>
      <c r="H56" s="224" t="str">
        <f>VLOOKUP($C$11,$AT$61:$AX$64,5,TRUE)</f>
        <v>Not Marked - No Tracks</v>
      </c>
      <c r="I56" s="113"/>
      <c r="J56" s="19"/>
      <c r="L56" s="141"/>
      <c r="M56" s="145">
        <f>VLOOKUP($C$11,'Inventory List'!$B$55:$H$60,6,TRUE)</f>
        <v>0</v>
      </c>
      <c r="N56" s="141"/>
      <c r="U56" s="6" t="s">
        <v>44</v>
      </c>
      <c r="V56" s="7">
        <v>14977</v>
      </c>
      <c r="W56" s="8">
        <v>165502</v>
      </c>
      <c r="X56" s="8">
        <v>183519</v>
      </c>
      <c r="Y56" s="7">
        <v>14977</v>
      </c>
      <c r="Z56"/>
      <c r="AA56"/>
      <c r="AB56"/>
      <c r="AC56"/>
      <c r="AD56"/>
      <c r="AE56" s="12">
        <v>60001</v>
      </c>
      <c r="AF56" s="12">
        <v>65000</v>
      </c>
      <c r="AG56" s="13" t="s">
        <v>141</v>
      </c>
      <c r="AH56" s="12" t="s">
        <v>269</v>
      </c>
      <c r="AI56" s="47"/>
      <c r="AJ56"/>
      <c r="AK56"/>
      <c r="AL56"/>
      <c r="AM56"/>
      <c r="AN56"/>
      <c r="AO56"/>
      <c r="AP56"/>
      <c r="AQ56"/>
      <c r="AR56"/>
      <c r="AS56"/>
      <c r="AT56" s="9">
        <v>25001</v>
      </c>
      <c r="AU56" s="9">
        <v>75000</v>
      </c>
      <c r="AV56" s="10" t="s">
        <v>236</v>
      </c>
      <c r="AW56" s="50" t="s">
        <v>94</v>
      </c>
      <c r="AX56" s="5" t="s">
        <v>234</v>
      </c>
      <c r="AY56"/>
      <c r="AZ56" s="25" t="s">
        <v>46</v>
      </c>
      <c r="BA56" s="25" t="s">
        <v>47</v>
      </c>
      <c r="BB56" s="25" t="s">
        <v>110</v>
      </c>
      <c r="BC56" s="25" t="s">
        <v>59</v>
      </c>
      <c r="BD56" s="45"/>
      <c r="BH56" s="100" t="s">
        <v>444</v>
      </c>
      <c r="BL56" s="91">
        <v>700001</v>
      </c>
      <c r="BM56" s="92">
        <v>1860000</v>
      </c>
      <c r="BN56" s="96" t="s">
        <v>180</v>
      </c>
      <c r="BO56" s="93"/>
    </row>
    <row r="57" spans="1:67" ht="15.75" customHeight="1">
      <c r="A57" s="34"/>
      <c r="B57" s="68" t="s">
        <v>25</v>
      </c>
      <c r="C57" s="116" t="s">
        <v>444</v>
      </c>
      <c r="D57" s="116" t="s">
        <v>251</v>
      </c>
      <c r="E57" s="129"/>
      <c r="F57" s="112"/>
      <c r="G57" s="224" t="str">
        <f>VLOOKUP($C$11,$AT$69:$AX$73,3,TRUE)</f>
        <v>No Marking</v>
      </c>
      <c r="H57" s="224" t="str">
        <f>VLOOKUP($C$11,$AT$69:$AX$73,5,TRUE)</f>
        <v>Indented</v>
      </c>
      <c r="I57" s="113"/>
      <c r="J57" s="19"/>
      <c r="L57" s="141"/>
      <c r="M57" s="145">
        <f>VLOOKUP($C$11,'Inventory List'!$B$62:$H$68,6,TRUE)</f>
        <v>0</v>
      </c>
      <c r="N57" s="141"/>
      <c r="U57" s="6" t="s">
        <v>44</v>
      </c>
      <c r="V57" s="7">
        <v>15008</v>
      </c>
      <c r="W57" s="8">
        <v>183520</v>
      </c>
      <c r="X57" s="8">
        <v>197811</v>
      </c>
      <c r="Y57" s="7">
        <v>15008</v>
      </c>
      <c r="Z57"/>
      <c r="AA57"/>
      <c r="AB57"/>
      <c r="AC57"/>
      <c r="AD57"/>
      <c r="AE57" s="12">
        <v>65001</v>
      </c>
      <c r="AF57" s="12">
        <v>680000</v>
      </c>
      <c r="AG57" s="13" t="s">
        <v>142</v>
      </c>
      <c r="AH57" s="12" t="s">
        <v>268</v>
      </c>
      <c r="AI57" s="47"/>
      <c r="AJ57"/>
      <c r="AK57"/>
      <c r="AL57"/>
      <c r="AM57"/>
      <c r="AN57"/>
      <c r="AO57"/>
      <c r="AP57"/>
      <c r="AQ57"/>
      <c r="AR57"/>
      <c r="AS57"/>
      <c r="AT57" s="9">
        <v>75001</v>
      </c>
      <c r="AU57" s="9">
        <v>6099905</v>
      </c>
      <c r="AV57" s="10" t="s">
        <v>237</v>
      </c>
      <c r="AW57" s="50">
        <v>2</v>
      </c>
      <c r="AX57" s="5" t="s">
        <v>234</v>
      </c>
      <c r="AY57"/>
      <c r="AZ57" s="41">
        <v>1</v>
      </c>
      <c r="BA57" s="41">
        <v>20000</v>
      </c>
      <c r="BB57" s="32" t="s">
        <v>296</v>
      </c>
      <c r="BC57" s="38" t="s">
        <v>289</v>
      </c>
      <c r="BD57" s="45"/>
      <c r="BL57" s="91">
        <v>1860001</v>
      </c>
      <c r="BM57" s="92">
        <v>3200000</v>
      </c>
      <c r="BN57" s="96" t="s">
        <v>181</v>
      </c>
      <c r="BO57" s="93"/>
    </row>
    <row r="58" spans="1:67" ht="17.25" customHeight="1">
      <c r="A58" s="34"/>
      <c r="B58" s="68" t="s">
        <v>26</v>
      </c>
      <c r="C58" s="116" t="s">
        <v>444</v>
      </c>
      <c r="D58" s="109" t="s">
        <v>234</v>
      </c>
      <c r="E58" s="129"/>
      <c r="F58" s="112"/>
      <c r="G58" s="224" t="str">
        <f>VLOOKUP($C$11,$AT$55:$AW$57,3,TRUE)</f>
        <v>No Mark/No Ring</v>
      </c>
      <c r="H58" s="236"/>
      <c r="I58" s="113"/>
      <c r="J58" s="19"/>
      <c r="L58" s="141"/>
      <c r="M58" s="145">
        <f>VLOOKUP($C$11,'Inventory List'!$B$49:$H$53,6,TRUE)</f>
        <v>0</v>
      </c>
      <c r="N58" s="141"/>
      <c r="U58" s="6" t="s">
        <v>44</v>
      </c>
      <c r="V58" s="7">
        <v>15036</v>
      </c>
      <c r="W58" s="8">
        <v>197812</v>
      </c>
      <c r="X58" s="8">
        <v>211288</v>
      </c>
      <c r="Y58" s="7">
        <v>15036</v>
      </c>
      <c r="Z58"/>
      <c r="AA58"/>
      <c r="AB58"/>
      <c r="AC58"/>
      <c r="AD58"/>
      <c r="AE58" s="12">
        <v>680001</v>
      </c>
      <c r="AF58" s="12">
        <v>1630000</v>
      </c>
      <c r="AG58" s="13" t="s">
        <v>143</v>
      </c>
      <c r="AH58" s="12" t="s">
        <v>268</v>
      </c>
      <c r="AI58" s="47"/>
      <c r="AJ58"/>
      <c r="AK58"/>
      <c r="AL58"/>
      <c r="AM58"/>
      <c r="AN58"/>
      <c r="AO58"/>
      <c r="AP58"/>
      <c r="AQ58"/>
      <c r="AR58"/>
      <c r="AS58"/>
      <c r="AT58"/>
      <c r="AU58"/>
      <c r="AV58" s="341" t="s">
        <v>443</v>
      </c>
      <c r="AW58"/>
      <c r="AX58"/>
      <c r="AY58"/>
      <c r="AZ58" s="41">
        <v>20001</v>
      </c>
      <c r="BA58" s="41">
        <v>34500</v>
      </c>
      <c r="BB58" s="32" t="s">
        <v>296</v>
      </c>
      <c r="BC58" s="38" t="s">
        <v>290</v>
      </c>
      <c r="BD58" s="45"/>
      <c r="BL58" s="91">
        <v>3200001</v>
      </c>
      <c r="BM58" s="92">
        <v>3890000</v>
      </c>
      <c r="BN58" s="96" t="s">
        <v>182</v>
      </c>
      <c r="BO58" s="93"/>
    </row>
    <row r="59" spans="1:67" ht="15.75" customHeight="1">
      <c r="A59" s="34"/>
      <c r="B59" s="68" t="s">
        <v>126</v>
      </c>
      <c r="C59" s="116" t="s">
        <v>444</v>
      </c>
      <c r="D59" s="116" t="s">
        <v>259</v>
      </c>
      <c r="E59" s="129"/>
      <c r="F59" s="112"/>
      <c r="G59" s="224" t="str">
        <f>VLOOKUP($C$11,$AT$33:$AW$36,3,TRUE)</f>
        <v>Short - 1.83"</v>
      </c>
      <c r="H59" s="224" t="str">
        <f>VLOOKUP($C$11,$AT$33:$AW$36,4,TRUE)</f>
        <v>Type I</v>
      </c>
      <c r="I59" s="113"/>
      <c r="J59" s="19"/>
      <c r="L59" s="141"/>
      <c r="M59" s="145">
        <f>VLOOKUP($C$11,'Inventory List'!$B$19:$H$24,6,TRUE)</f>
        <v>0</v>
      </c>
      <c r="N59" s="141"/>
      <c r="U59" s="6" t="s">
        <v>44</v>
      </c>
      <c r="V59" s="7">
        <v>15067</v>
      </c>
      <c r="W59" s="8">
        <v>211289</v>
      </c>
      <c r="X59" s="8">
        <v>228527</v>
      </c>
      <c r="Y59" s="7">
        <v>15067</v>
      </c>
      <c r="Z59"/>
      <c r="AA59"/>
      <c r="AB59"/>
      <c r="AC59"/>
      <c r="AD59"/>
      <c r="AE59" s="12">
        <v>1630001</v>
      </c>
      <c r="AF59" s="12">
        <v>3100000</v>
      </c>
      <c r="AG59" s="13" t="s">
        <v>144</v>
      </c>
      <c r="AH59" s="12" t="s">
        <v>268</v>
      </c>
      <c r="AI59" s="47"/>
      <c r="AJ59"/>
      <c r="AK59"/>
      <c r="AL59"/>
      <c r="AM59"/>
      <c r="AN59"/>
      <c r="AO59"/>
      <c r="AP59"/>
      <c r="AQ59"/>
      <c r="AR59"/>
      <c r="AS59"/>
      <c r="AT59"/>
      <c r="AU59"/>
      <c r="AV59" s="100" t="s">
        <v>444</v>
      </c>
      <c r="AW59"/>
      <c r="AX59"/>
      <c r="AY59"/>
      <c r="AZ59" s="41">
        <v>34501</v>
      </c>
      <c r="BA59" s="41">
        <v>39000</v>
      </c>
      <c r="BB59" s="32" t="s">
        <v>296</v>
      </c>
      <c r="BC59" s="5" t="s">
        <v>290</v>
      </c>
      <c r="BD59" s="55"/>
      <c r="BL59" s="91">
        <v>4200000</v>
      </c>
      <c r="BM59" s="92">
        <v>4320000</v>
      </c>
      <c r="BN59" s="96" t="s">
        <v>183</v>
      </c>
      <c r="BO59" s="93"/>
    </row>
    <row r="60" spans="1:67" ht="15.75" customHeight="1">
      <c r="A60" s="34"/>
      <c r="B60" s="68" t="s">
        <v>36</v>
      </c>
      <c r="C60" s="116" t="s">
        <v>239</v>
      </c>
      <c r="D60" s="116" t="s">
        <v>257</v>
      </c>
      <c r="E60" s="129"/>
      <c r="F60" s="112"/>
      <c r="G60" s="224" t="str">
        <f>VLOOKUP($C$11,$AT$77:$AX$79,3,TRUE)</f>
        <v>Checkered</v>
      </c>
      <c r="H60" s="224" t="str">
        <f>VLOOKUP($C$11,$AT$77:$AX$79,5,TRUE)</f>
        <v>Flush Nut</v>
      </c>
      <c r="I60" s="113"/>
      <c r="J60" s="19"/>
      <c r="L60" s="141"/>
      <c r="M60" s="145">
        <f>VLOOKUP($C$11,'Inventory List'!$B$33:$H$37,6,TRUE)</f>
        <v>0</v>
      </c>
      <c r="N60" s="141"/>
      <c r="U60" s="6" t="s">
        <v>44</v>
      </c>
      <c r="V60" s="7">
        <v>15097</v>
      </c>
      <c r="W60" s="8">
        <v>228528</v>
      </c>
      <c r="X60" s="8">
        <v>248757</v>
      </c>
      <c r="Y60" s="7">
        <v>15097</v>
      </c>
      <c r="Z60"/>
      <c r="AA60"/>
      <c r="AB60"/>
      <c r="AC60"/>
      <c r="AD60"/>
      <c r="AE60" s="12">
        <v>3100001</v>
      </c>
      <c r="AF60" s="12">
        <v>3400000</v>
      </c>
      <c r="AG60" s="13" t="s">
        <v>145</v>
      </c>
      <c r="AH60" s="12" t="s">
        <v>268</v>
      </c>
      <c r="AI60" s="47"/>
      <c r="AJ60"/>
      <c r="AK60"/>
      <c r="AL60"/>
      <c r="AM60"/>
      <c r="AN60"/>
      <c r="AO60"/>
      <c r="AP60"/>
      <c r="AQ60"/>
      <c r="AR60"/>
      <c r="AS60"/>
      <c r="AT60" s="357" t="s">
        <v>107</v>
      </c>
      <c r="AU60" s="357"/>
      <c r="AV60" s="357"/>
      <c r="AW60" s="357"/>
      <c r="AX60" s="44"/>
      <c r="AY60"/>
      <c r="AZ60" s="41">
        <v>39001</v>
      </c>
      <c r="BA60" s="41">
        <v>240000</v>
      </c>
      <c r="BB60" s="32" t="s">
        <v>296</v>
      </c>
      <c r="BC60" s="5" t="s">
        <v>294</v>
      </c>
      <c r="BD60" s="55"/>
      <c r="BL60" s="91">
        <v>4320001</v>
      </c>
      <c r="BM60" s="92">
        <v>4350000</v>
      </c>
      <c r="BN60" s="96" t="s">
        <v>184</v>
      </c>
      <c r="BO60" s="93"/>
    </row>
    <row r="61" spans="1:67" ht="15.75" customHeight="1">
      <c r="A61" s="34"/>
      <c r="B61" s="68" t="s">
        <v>243</v>
      </c>
      <c r="C61" s="116" t="s">
        <v>239</v>
      </c>
      <c r="D61" s="116" t="s">
        <v>241</v>
      </c>
      <c r="E61" s="129"/>
      <c r="F61" s="112"/>
      <c r="G61" s="224" t="str">
        <f>VLOOKUP($C$11,$AT$40:$AX$43,3,TRUE)</f>
        <v>Checkered</v>
      </c>
      <c r="H61" s="224" t="str">
        <f>VLOOKUP($C$11,$AT$40:$AX$43,5,TRUE)</f>
        <v>No Part Number</v>
      </c>
      <c r="I61" s="113"/>
      <c r="J61" s="19"/>
      <c r="L61" s="141"/>
      <c r="M61" s="145">
        <f>VLOOKUP($C$11,'Inventory List'!$B$26:$H$31,6,TRUE)</f>
        <v>0</v>
      </c>
      <c r="N61" s="141"/>
      <c r="U61" s="6" t="s">
        <v>44</v>
      </c>
      <c r="V61" s="7">
        <v>15128</v>
      </c>
      <c r="W61" s="8">
        <v>248758</v>
      </c>
      <c r="X61" s="8">
        <v>269686</v>
      </c>
      <c r="Y61" s="7">
        <v>15128</v>
      </c>
      <c r="Z61"/>
      <c r="AA61"/>
      <c r="AB61"/>
      <c r="AC61"/>
      <c r="AD61"/>
      <c r="AE61" s="12">
        <v>3400001</v>
      </c>
      <c r="AF61" s="12">
        <v>3650000</v>
      </c>
      <c r="AG61" s="13" t="s">
        <v>146</v>
      </c>
      <c r="AH61" s="12" t="s">
        <v>268</v>
      </c>
      <c r="AI61" s="47"/>
      <c r="AJ61"/>
      <c r="AK61"/>
      <c r="AL61"/>
      <c r="AM61"/>
      <c r="AN61"/>
      <c r="AO61"/>
      <c r="AP61"/>
      <c r="AQ61"/>
      <c r="AR61"/>
      <c r="AS61"/>
      <c r="AT61" s="9">
        <v>1</v>
      </c>
      <c r="AU61" s="9">
        <v>20000</v>
      </c>
      <c r="AV61" s="10" t="s">
        <v>244</v>
      </c>
      <c r="AW61" s="50">
        <v>1</v>
      </c>
      <c r="AX61" s="5" t="s">
        <v>245</v>
      </c>
      <c r="AY61"/>
      <c r="AZ61" s="41">
        <v>240001</v>
      </c>
      <c r="BA61" s="41">
        <v>350000</v>
      </c>
      <c r="BB61" s="32" t="s">
        <v>297</v>
      </c>
      <c r="BC61" s="5" t="s">
        <v>221</v>
      </c>
      <c r="BD61" s="55"/>
      <c r="BL61" s="91">
        <v>3200001</v>
      </c>
      <c r="BM61" s="92">
        <v>3890000</v>
      </c>
      <c r="BN61" s="96" t="s">
        <v>185</v>
      </c>
      <c r="BO61" s="93"/>
    </row>
    <row r="62" spans="1:67" ht="15.75" customHeight="1">
      <c r="A62" s="34"/>
      <c r="B62" s="68" t="s">
        <v>225</v>
      </c>
      <c r="C62" s="116" t="s">
        <v>257</v>
      </c>
      <c r="D62" s="116" t="s">
        <v>259</v>
      </c>
      <c r="E62" s="129"/>
      <c r="F62" s="112"/>
      <c r="G62" s="224" t="str">
        <f>VLOOKUP($C$11,$AT$47:$AX$51,3,TRUE)</f>
        <v>Flush Nut</v>
      </c>
      <c r="H62" s="224" t="str">
        <f>VLOOKUP($C$11,$AT$47:$AX$51,5,TRUE)</f>
        <v>Type I</v>
      </c>
      <c r="I62" s="113"/>
      <c r="J62" s="19"/>
      <c r="L62" s="141"/>
      <c r="M62" s="145">
        <f>VLOOKUP($C$11,'Inventory List'!$B$41:$H$47,6,TRUE)</f>
        <v>0</v>
      </c>
      <c r="N62" s="141"/>
      <c r="U62" s="6" t="s">
        <v>44</v>
      </c>
      <c r="V62" s="7">
        <v>15158</v>
      </c>
      <c r="W62" s="8">
        <v>269687</v>
      </c>
      <c r="X62" s="8">
        <v>296252</v>
      </c>
      <c r="Y62" s="7">
        <v>15158</v>
      </c>
      <c r="Z62"/>
      <c r="AA62"/>
      <c r="AB62"/>
      <c r="AC62"/>
      <c r="AD62"/>
      <c r="AE62" s="12">
        <v>3650001</v>
      </c>
      <c r="AF62" s="12">
        <v>3890000</v>
      </c>
      <c r="AG62" s="13" t="s">
        <v>147</v>
      </c>
      <c r="AH62" s="12" t="s">
        <v>268</v>
      </c>
      <c r="AI62" s="47"/>
      <c r="AJ62"/>
      <c r="AK62"/>
      <c r="AL62"/>
      <c r="AM62"/>
      <c r="AN62"/>
      <c r="AO62"/>
      <c r="AP62"/>
      <c r="AQ62"/>
      <c r="AR62"/>
      <c r="AS62"/>
      <c r="AT62" s="9">
        <v>20001</v>
      </c>
      <c r="AU62" s="9">
        <v>28000</v>
      </c>
      <c r="AV62" s="10" t="s">
        <v>96</v>
      </c>
      <c r="AW62" s="50">
        <v>2</v>
      </c>
      <c r="AX62" s="5" t="s">
        <v>246</v>
      </c>
      <c r="AY62"/>
      <c r="AZ62" s="41">
        <v>350001</v>
      </c>
      <c r="BA62" s="41">
        <v>710000</v>
      </c>
      <c r="BB62" s="32" t="s">
        <v>297</v>
      </c>
      <c r="BC62" s="5" t="s">
        <v>291</v>
      </c>
      <c r="BD62" s="55"/>
      <c r="BL62" s="98"/>
      <c r="BM62" s="98"/>
      <c r="BN62" s="341" t="s">
        <v>443</v>
      </c>
      <c r="BO62" s="46"/>
    </row>
    <row r="63" spans="1:67" ht="15.75" customHeight="1">
      <c r="A63" s="34"/>
      <c r="B63" s="74"/>
      <c r="C63" s="117"/>
      <c r="D63" s="99"/>
      <c r="E63" s="117"/>
      <c r="F63" s="117"/>
      <c r="G63" s="229"/>
      <c r="H63" s="230"/>
      <c r="I63" s="118"/>
      <c r="J63" s="19"/>
      <c r="L63" s="141"/>
      <c r="M63" s="145"/>
      <c r="N63" s="141"/>
      <c r="U63" s="6" t="s">
        <v>44</v>
      </c>
      <c r="V63" s="7">
        <v>15189</v>
      </c>
      <c r="W63" s="8">
        <v>296253</v>
      </c>
      <c r="X63" s="8">
        <v>324301</v>
      </c>
      <c r="Y63" s="7">
        <v>15189</v>
      </c>
      <c r="Z63"/>
      <c r="AA63"/>
      <c r="AB63"/>
      <c r="AC63"/>
      <c r="AD63"/>
      <c r="AE63" s="12">
        <v>4200001</v>
      </c>
      <c r="AF63" s="12">
        <v>4399999</v>
      </c>
      <c r="AG63" s="13" t="s">
        <v>148</v>
      </c>
      <c r="AH63" s="12" t="s">
        <v>268</v>
      </c>
      <c r="AI63" s="47"/>
      <c r="AJ63"/>
      <c r="AK63"/>
      <c r="AL63"/>
      <c r="AM63"/>
      <c r="AN63"/>
      <c r="AO63"/>
      <c r="AP63"/>
      <c r="AQ63"/>
      <c r="AR63"/>
      <c r="AS63"/>
      <c r="AT63" s="9">
        <v>28001</v>
      </c>
      <c r="AU63" s="9">
        <v>6099905</v>
      </c>
      <c r="AV63" s="10" t="s">
        <v>97</v>
      </c>
      <c r="AW63" s="50">
        <v>3</v>
      </c>
      <c r="AX63" s="5" t="s">
        <v>246</v>
      </c>
      <c r="AY63"/>
      <c r="AZ63" s="41">
        <v>710001</v>
      </c>
      <c r="BA63" s="41">
        <v>2000000</v>
      </c>
      <c r="BB63" s="32" t="s">
        <v>297</v>
      </c>
      <c r="BC63" s="5" t="s">
        <v>292</v>
      </c>
      <c r="BD63" s="55"/>
      <c r="BL63" s="42"/>
      <c r="BM63" s="42"/>
      <c r="BN63" s="100" t="s">
        <v>444</v>
      </c>
      <c r="BO63" s="43"/>
    </row>
    <row r="64" spans="1:67" ht="15.75" customHeight="1">
      <c r="A64" s="34"/>
      <c r="B64" s="71" t="s">
        <v>27</v>
      </c>
      <c r="C64" s="130"/>
      <c r="D64" s="131"/>
      <c r="E64" s="130"/>
      <c r="F64" s="130"/>
      <c r="G64" s="239"/>
      <c r="H64" s="240"/>
      <c r="I64" s="132"/>
      <c r="J64" s="19"/>
      <c r="L64" s="141"/>
      <c r="M64" s="145"/>
      <c r="N64" s="141"/>
      <c r="U64" s="6" t="s">
        <v>44</v>
      </c>
      <c r="V64" s="7">
        <v>15220</v>
      </c>
      <c r="W64" s="8">
        <v>324302</v>
      </c>
      <c r="X64" s="8">
        <v>349442</v>
      </c>
      <c r="Y64" s="7">
        <v>15220</v>
      </c>
      <c r="Z64"/>
      <c r="AA64"/>
      <c r="AB64"/>
      <c r="AC64"/>
      <c r="AD64"/>
      <c r="AE64" s="12">
        <v>5488247</v>
      </c>
      <c r="AF64" s="12">
        <v>5790000</v>
      </c>
      <c r="AG64" s="13" t="s">
        <v>149</v>
      </c>
      <c r="AH64" s="12" t="s">
        <v>268</v>
      </c>
      <c r="AI64" s="47"/>
      <c r="AJ64"/>
      <c r="AK64"/>
      <c r="AL64"/>
      <c r="AM64"/>
      <c r="AN64"/>
      <c r="AO64"/>
      <c r="AP64"/>
      <c r="AQ64"/>
      <c r="AR64"/>
      <c r="AS64"/>
      <c r="AT64" s="9"/>
      <c r="AU64" s="9"/>
      <c r="AV64" s="10" t="s">
        <v>106</v>
      </c>
      <c r="AW64" s="50">
        <v>4</v>
      </c>
      <c r="AX64" s="5" t="s">
        <v>252</v>
      </c>
      <c r="AY64"/>
      <c r="AZ64" s="41">
        <v>2000001</v>
      </c>
      <c r="BA64" s="41">
        <v>3650000</v>
      </c>
      <c r="BB64" s="32" t="s">
        <v>297</v>
      </c>
      <c r="BC64" s="5" t="s">
        <v>293</v>
      </c>
      <c r="BD64" s="55"/>
      <c r="BL64" s="357" t="s">
        <v>200</v>
      </c>
      <c r="BM64" s="357"/>
      <c r="BN64" s="357"/>
      <c r="BO64" s="357"/>
    </row>
    <row r="65" spans="1:67" ht="15.75" customHeight="1">
      <c r="A65" s="34"/>
      <c r="B65" s="68" t="s">
        <v>198</v>
      </c>
      <c r="C65" s="116" t="s">
        <v>444</v>
      </c>
      <c r="D65" s="109"/>
      <c r="E65" s="112"/>
      <c r="F65" s="112"/>
      <c r="G65" s="224" t="str">
        <f>VLOOKUP($C$11,$BL$54:$BO$60,3,TRUE)</f>
        <v>S.A./G.H.S..</v>
      </c>
      <c r="H65" s="225"/>
      <c r="I65" s="113"/>
      <c r="J65" s="19"/>
      <c r="L65" s="141"/>
      <c r="M65" s="145">
        <f>VLOOKUP($C$11,'Inventory List'!$B$280:$H$289,6,TRUE)</f>
        <v>0</v>
      </c>
      <c r="N65" s="141"/>
      <c r="U65" s="6" t="s">
        <v>44</v>
      </c>
      <c r="V65" s="7">
        <v>15250</v>
      </c>
      <c r="W65" s="8">
        <v>349443</v>
      </c>
      <c r="X65" s="8">
        <v>377258</v>
      </c>
      <c r="Y65" s="7">
        <v>15250</v>
      </c>
      <c r="Z65"/>
      <c r="AA65"/>
      <c r="AB65"/>
      <c r="AC65"/>
      <c r="AD65"/>
      <c r="AE65" s="12">
        <v>5790001</v>
      </c>
      <c r="AF65" s="12">
        <v>6099905</v>
      </c>
      <c r="AG65" s="13" t="s">
        <v>150</v>
      </c>
      <c r="AH65" s="12" t="s">
        <v>268</v>
      </c>
      <c r="AI65" s="47"/>
      <c r="AJ65"/>
      <c r="AK65"/>
      <c r="AL65"/>
      <c r="AM65"/>
      <c r="AN65"/>
      <c r="AO65"/>
      <c r="AP65"/>
      <c r="AQ65"/>
      <c r="AR65"/>
      <c r="AS65"/>
      <c r="AT65" s="9"/>
      <c r="AU65" s="9"/>
      <c r="AV65" s="341" t="s">
        <v>443</v>
      </c>
      <c r="AW65" s="50"/>
      <c r="AX65" s="5"/>
      <c r="AY65"/>
      <c r="AZ65" s="41">
        <f>1+BA64</f>
        <v>3650001</v>
      </c>
      <c r="BA65" s="41">
        <v>3890000</v>
      </c>
      <c r="BB65" s="32" t="s">
        <v>297</v>
      </c>
      <c r="BC65" s="5" t="s">
        <v>295</v>
      </c>
      <c r="BD65" s="55"/>
      <c r="BL65" s="87">
        <v>81</v>
      </c>
      <c r="BM65" s="88">
        <v>30000</v>
      </c>
      <c r="BN65" s="89" t="s">
        <v>199</v>
      </c>
      <c r="BO65" s="95" t="s">
        <v>353</v>
      </c>
    </row>
    <row r="66" spans="1:67" ht="15.75" customHeight="1">
      <c r="A66" s="34"/>
      <c r="B66" s="68" t="s">
        <v>169</v>
      </c>
      <c r="C66" s="116" t="s">
        <v>444</v>
      </c>
      <c r="D66" s="116" t="s">
        <v>358</v>
      </c>
      <c r="E66" s="112"/>
      <c r="F66" s="112"/>
      <c r="G66" s="224" t="str">
        <f>VLOOKUP($C$11,$BL$65:$BO$72,3,TRUE)</f>
        <v>D35467</v>
      </c>
      <c r="H66" s="224" t="str">
        <f>VLOOKUP($C$11,$BL$65:$BO$72,4,TRUE)</f>
        <v>Butt Plate - channel neck 2.15"</v>
      </c>
      <c r="I66" s="113"/>
      <c r="J66" s="19"/>
      <c r="L66" s="141"/>
      <c r="M66" s="145">
        <f>VLOOKUP($C$11,'Inventory List'!$B$68:$H$278,6,TRUE)</f>
        <v>0</v>
      </c>
      <c r="N66" s="141"/>
      <c r="U66" s="6" t="s">
        <v>44</v>
      </c>
      <c r="V66" s="7">
        <v>15281</v>
      </c>
      <c r="W66" s="8">
        <v>377259</v>
      </c>
      <c r="X66" s="8">
        <v>401529</v>
      </c>
      <c r="Y66" s="7">
        <v>15281</v>
      </c>
      <c r="Z66"/>
      <c r="AA66"/>
      <c r="AB66"/>
      <c r="AC66"/>
      <c r="AD66"/>
      <c r="AE66" s="47"/>
      <c r="AF66" s="47"/>
      <c r="AG66" s="341" t="s">
        <v>443</v>
      </c>
      <c r="AH66" s="47"/>
      <c r="AI66" s="47"/>
      <c r="AJ66"/>
      <c r="AK66"/>
      <c r="AL66"/>
      <c r="AM66"/>
      <c r="AN66"/>
      <c r="AO66"/>
      <c r="AP66"/>
      <c r="AQ66"/>
      <c r="AR66"/>
      <c r="AS66"/>
      <c r="AT66"/>
      <c r="AU66"/>
      <c r="AV66" s="100" t="s">
        <v>444</v>
      </c>
      <c r="AW66"/>
      <c r="AX66"/>
      <c r="AY66"/>
      <c r="AZ66" s="41">
        <f>1+BA65</f>
        <v>3890001</v>
      </c>
      <c r="BA66" s="41">
        <v>6099905</v>
      </c>
      <c r="BB66" s="32" t="s">
        <v>297</v>
      </c>
      <c r="BC66" s="5" t="s">
        <v>221</v>
      </c>
      <c r="BD66" s="55"/>
      <c r="BL66" s="91">
        <v>30001</v>
      </c>
      <c r="BM66" s="92">
        <v>50000</v>
      </c>
      <c r="BN66" s="89" t="s">
        <v>199</v>
      </c>
      <c r="BO66" s="93" t="s">
        <v>355</v>
      </c>
    </row>
    <row r="67" spans="1:67" ht="15.75" customHeight="1">
      <c r="A67" s="34"/>
      <c r="B67" s="68" t="s">
        <v>344</v>
      </c>
      <c r="C67" s="116" t="s">
        <v>444</v>
      </c>
      <c r="D67" s="109" t="s">
        <v>221</v>
      </c>
      <c r="E67" s="112"/>
      <c r="F67" s="112"/>
      <c r="G67" s="224" t="str">
        <f>VLOOKUP($C$11,$BL$125:$BP$126,3,TRUE)</f>
        <v>Gas Port</v>
      </c>
      <c r="H67" s="224" t="s">
        <v>221</v>
      </c>
      <c r="I67" s="113"/>
      <c r="J67" s="19"/>
      <c r="L67" s="141"/>
      <c r="M67" s="145">
        <f>VLOOKUP($C$11,'Inventory List'!$B$312:$H$315,6,TRUE)</f>
        <v>50</v>
      </c>
      <c r="N67" s="141"/>
      <c r="U67" s="6" t="s">
        <v>44</v>
      </c>
      <c r="V67" s="7">
        <v>15311</v>
      </c>
      <c r="W67" s="8">
        <v>401530</v>
      </c>
      <c r="X67" s="8">
        <v>429811</v>
      </c>
      <c r="Y67" s="7">
        <v>15311</v>
      </c>
      <c r="Z67"/>
      <c r="AA67"/>
      <c r="AB67"/>
      <c r="AC67"/>
      <c r="AD67"/>
      <c r="AE67"/>
      <c r="AF67"/>
      <c r="AG67" s="100" t="s">
        <v>444</v>
      </c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 s="104"/>
      <c r="BA67" s="104"/>
      <c r="BB67" s="341" t="s">
        <v>443</v>
      </c>
      <c r="BC67" s="46"/>
      <c r="BD67" s="55"/>
      <c r="BL67" s="91">
        <v>50001</v>
      </c>
      <c r="BM67" s="92">
        <v>70000</v>
      </c>
      <c r="BN67" s="89" t="s">
        <v>199</v>
      </c>
      <c r="BO67" s="93" t="s">
        <v>354</v>
      </c>
    </row>
    <row r="68" spans="1:67" ht="15.75" customHeight="1">
      <c r="A68" s="34"/>
      <c r="B68" s="68" t="s">
        <v>209</v>
      </c>
      <c r="C68" s="116" t="s">
        <v>444</v>
      </c>
      <c r="D68" s="116" t="s">
        <v>343</v>
      </c>
      <c r="E68" s="112"/>
      <c r="F68" s="112"/>
      <c r="G68" s="224" t="str">
        <f>VLOOKUP($C$11,$BL$94:$BO$97,3,TRUE)</f>
        <v>Not Marked</v>
      </c>
      <c r="H68" s="224" t="str">
        <f>VLOOKUP($C$11,$BL$94:$BO$97,4,TRUE)</f>
        <v>No Front or Rear Hole</v>
      </c>
      <c r="I68" s="113"/>
      <c r="J68" s="19"/>
      <c r="L68" s="141"/>
      <c r="M68" s="145">
        <f>VLOOKUP($C$11,'Inventory List'!$B$321:$H$326,6,TRUE)</f>
        <v>0</v>
      </c>
      <c r="N68" s="141"/>
      <c r="U68" s="6" t="s">
        <v>44</v>
      </c>
      <c r="V68" s="7">
        <v>15342</v>
      </c>
      <c r="W68" s="8">
        <v>429812</v>
      </c>
      <c r="X68" s="8">
        <v>462737</v>
      </c>
      <c r="Y68" s="7">
        <v>15342</v>
      </c>
      <c r="Z68"/>
      <c r="AA68"/>
      <c r="AB68"/>
      <c r="AC68"/>
      <c r="AD68"/>
      <c r="AE68" s="358" t="s">
        <v>13</v>
      </c>
      <c r="AF68" s="359"/>
      <c r="AG68" s="359"/>
      <c r="AH68" s="359"/>
      <c r="AI68" s="44"/>
      <c r="AJ68"/>
      <c r="AK68"/>
      <c r="AL68"/>
      <c r="AM68"/>
      <c r="AN68"/>
      <c r="AO68"/>
      <c r="AP68"/>
      <c r="AQ68"/>
      <c r="AR68"/>
      <c r="AS68"/>
      <c r="AT68" s="357" t="s">
        <v>108</v>
      </c>
      <c r="AU68" s="357"/>
      <c r="AV68" s="357"/>
      <c r="AW68" s="357"/>
      <c r="AX68" s="44"/>
      <c r="AY68"/>
      <c r="AZ68"/>
      <c r="BA68"/>
      <c r="BB68" s="100" t="s">
        <v>444</v>
      </c>
      <c r="BC68"/>
      <c r="BD68" s="3"/>
      <c r="BL68" s="91">
        <v>70001</v>
      </c>
      <c r="BM68" s="92">
        <v>480000</v>
      </c>
      <c r="BN68" s="89" t="s">
        <v>199</v>
      </c>
      <c r="BO68" s="93" t="s">
        <v>356</v>
      </c>
    </row>
    <row r="69" spans="1:67" ht="15.75" customHeight="1">
      <c r="A69" s="34"/>
      <c r="B69" s="68" t="s">
        <v>33</v>
      </c>
      <c r="C69" s="116" t="s">
        <v>444</v>
      </c>
      <c r="D69" s="116" t="s">
        <v>338</v>
      </c>
      <c r="E69" s="112"/>
      <c r="F69" s="112"/>
      <c r="G69" s="224" t="str">
        <f>VLOOKUP($C$11,$BL$101:$BO$102,3,TRUE)</f>
        <v>C46024 - Marked</v>
      </c>
      <c r="H69" s="224" t="str">
        <f>VLOOKUP($C$11,$BL$101:$BO$102,4,TRUE)</f>
        <v>No Op Rod Clearance Cut</v>
      </c>
      <c r="I69" s="113"/>
      <c r="J69" s="19"/>
      <c r="L69" s="141"/>
      <c r="M69" s="145">
        <f>VLOOKUP($C$11,'Inventory List'!$B$333:$H$336,6,TRUE)</f>
        <v>0</v>
      </c>
      <c r="N69" s="141"/>
      <c r="U69" s="6" t="s">
        <v>44</v>
      </c>
      <c r="V69" s="7">
        <v>15373</v>
      </c>
      <c r="W69" s="8">
        <v>462738</v>
      </c>
      <c r="X69" s="8">
        <v>498216</v>
      </c>
      <c r="Y69" s="7">
        <v>15373</v>
      </c>
      <c r="Z69"/>
      <c r="AA69"/>
      <c r="AB69"/>
      <c r="AC69"/>
      <c r="AD69"/>
      <c r="AE69" s="16" t="s">
        <v>46</v>
      </c>
      <c r="AF69" s="16" t="s">
        <v>47</v>
      </c>
      <c r="AG69" s="16" t="s">
        <v>2</v>
      </c>
      <c r="AH69" s="4" t="s">
        <v>59</v>
      </c>
      <c r="AI69" s="48"/>
      <c r="AJ69"/>
      <c r="AK69"/>
      <c r="AL69"/>
      <c r="AM69"/>
      <c r="AN69"/>
      <c r="AO69"/>
      <c r="AP69"/>
      <c r="AQ69"/>
      <c r="AR69"/>
      <c r="AS69"/>
      <c r="AT69" s="9">
        <v>81</v>
      </c>
      <c r="AU69" s="9">
        <v>10000</v>
      </c>
      <c r="AV69" s="10" t="s">
        <v>247</v>
      </c>
      <c r="AW69" s="50">
        <v>1</v>
      </c>
      <c r="AX69" s="5" t="s">
        <v>250</v>
      </c>
      <c r="AY69"/>
      <c r="AZ69" s="357" t="s">
        <v>231</v>
      </c>
      <c r="BA69" s="357"/>
      <c r="BB69" s="357"/>
      <c r="BC69" s="357"/>
      <c r="BD69" s="54"/>
      <c r="BL69" s="91">
        <v>480001</v>
      </c>
      <c r="BM69" s="92">
        <v>950000</v>
      </c>
      <c r="BN69" s="89" t="s">
        <v>199</v>
      </c>
      <c r="BO69" s="93" t="s">
        <v>357</v>
      </c>
    </row>
    <row r="70" spans="1:67" ht="15.75" customHeight="1">
      <c r="A70" s="34"/>
      <c r="B70" s="68" t="s">
        <v>28</v>
      </c>
      <c r="C70" s="116" t="s">
        <v>444</v>
      </c>
      <c r="D70" s="109"/>
      <c r="E70" s="112"/>
      <c r="F70" s="112"/>
      <c r="G70" s="224" t="str">
        <f>VLOOKUP($C$11,$BL$84:$BO$85,3,TRUE)</f>
        <v>2 - Hinged Storage</v>
      </c>
      <c r="H70" s="224"/>
      <c r="I70" s="151" t="s">
        <v>375</v>
      </c>
      <c r="J70" s="19"/>
      <c r="L70" s="141"/>
      <c r="M70" s="145">
        <f>VLOOKUP($C$11,'Inventory List'!$B$299:$H$302,6,TRUE)</f>
        <v>0</v>
      </c>
      <c r="N70" s="141"/>
      <c r="U70" s="6" t="s">
        <v>44</v>
      </c>
      <c r="V70" s="7">
        <v>15401</v>
      </c>
      <c r="W70" s="8">
        <v>498217</v>
      </c>
      <c r="X70" s="8">
        <v>542494</v>
      </c>
      <c r="Y70" s="7">
        <v>15401</v>
      </c>
      <c r="Z70"/>
      <c r="AA70"/>
      <c r="AB70"/>
      <c r="AC70"/>
      <c r="AD70"/>
      <c r="AE70" s="12">
        <v>1</v>
      </c>
      <c r="AF70" s="12">
        <v>300</v>
      </c>
      <c r="AG70" s="13" t="s">
        <v>221</v>
      </c>
      <c r="AH70" s="15" t="s">
        <v>270</v>
      </c>
      <c r="AI70" s="49"/>
      <c r="AJ70"/>
      <c r="AK70"/>
      <c r="AL70"/>
      <c r="AM70"/>
      <c r="AN70"/>
      <c r="AO70"/>
      <c r="AP70"/>
      <c r="AQ70"/>
      <c r="AR70"/>
      <c r="AS70"/>
      <c r="AT70" s="9">
        <v>10001</v>
      </c>
      <c r="AU70" s="9">
        <v>20000</v>
      </c>
      <c r="AV70" s="10" t="s">
        <v>248</v>
      </c>
      <c r="AW70" s="50" t="s">
        <v>94</v>
      </c>
      <c r="AX70" s="5" t="s">
        <v>250</v>
      </c>
      <c r="AY70"/>
      <c r="AZ70" s="25" t="s">
        <v>46</v>
      </c>
      <c r="BA70" s="25" t="s">
        <v>47</v>
      </c>
      <c r="BB70" s="25" t="s">
        <v>110</v>
      </c>
      <c r="BC70" s="25" t="s">
        <v>59</v>
      </c>
      <c r="BD70" s="45"/>
      <c r="BL70" s="91">
        <v>950001</v>
      </c>
      <c r="BM70" s="92">
        <v>3888081</v>
      </c>
      <c r="BN70" s="89" t="s">
        <v>199</v>
      </c>
      <c r="BO70" s="93" t="s">
        <v>358</v>
      </c>
    </row>
    <row r="71" spans="1:67" ht="15.75" customHeight="1">
      <c r="A71" s="34"/>
      <c r="B71" s="68" t="s">
        <v>215</v>
      </c>
      <c r="C71" s="116" t="s">
        <v>333</v>
      </c>
      <c r="D71" s="116" t="s">
        <v>221</v>
      </c>
      <c r="E71" s="112"/>
      <c r="F71" s="112"/>
      <c r="G71" s="224" t="str">
        <f>VLOOKUP($C$11,$BL$111:$BO$114,3,TRUE)</f>
        <v>Milled - Groove</v>
      </c>
      <c r="H71" s="224" t="str">
        <f>VLOOKUP($C$11,$BL$111:$BO$114,4,TRUE)</f>
        <v>Not Marked</v>
      </c>
      <c r="I71" s="113"/>
      <c r="J71" s="19"/>
      <c r="L71" s="141"/>
      <c r="M71" s="145">
        <f>VLOOKUP($C$11,'Inventory List'!$B$340:$H$345,6,TRUE)</f>
        <v>0</v>
      </c>
      <c r="N71" s="141"/>
      <c r="U71" s="6" t="s">
        <v>44</v>
      </c>
      <c r="V71" s="7">
        <v>15432</v>
      </c>
      <c r="W71" s="8">
        <v>542495</v>
      </c>
      <c r="X71" s="8">
        <v>588879</v>
      </c>
      <c r="Y71" s="7">
        <v>15432</v>
      </c>
      <c r="Z71"/>
      <c r="AA71"/>
      <c r="AB71"/>
      <c r="AC71"/>
      <c r="AD71"/>
      <c r="AE71" s="12">
        <v>301</v>
      </c>
      <c r="AF71" s="12">
        <v>2000</v>
      </c>
      <c r="AG71" s="13" t="s">
        <v>154</v>
      </c>
      <c r="AH71" s="15" t="s">
        <v>270</v>
      </c>
      <c r="AI71" s="49"/>
      <c r="AJ71"/>
      <c r="AK71"/>
      <c r="AL71"/>
      <c r="AM71"/>
      <c r="AN71"/>
      <c r="AO71"/>
      <c r="AP71"/>
      <c r="AQ71"/>
      <c r="AR71"/>
      <c r="AS71"/>
      <c r="AT71" s="9">
        <v>20000</v>
      </c>
      <c r="AU71" s="9">
        <v>50000</v>
      </c>
      <c r="AV71" s="10">
        <v>8872</v>
      </c>
      <c r="AW71" s="50" t="s">
        <v>100</v>
      </c>
      <c r="AX71" s="5" t="s">
        <v>251</v>
      </c>
      <c r="AY71"/>
      <c r="AZ71" s="41">
        <v>1</v>
      </c>
      <c r="BA71" s="41">
        <v>700000</v>
      </c>
      <c r="BB71" s="32" t="s">
        <v>378</v>
      </c>
      <c r="BC71" s="38" t="s">
        <v>377</v>
      </c>
      <c r="BD71" s="45"/>
      <c r="BL71" s="91">
        <v>3888082</v>
      </c>
      <c r="BM71" s="92">
        <v>4350000</v>
      </c>
      <c r="BN71" s="89" t="s">
        <v>199</v>
      </c>
      <c r="BO71" s="93" t="s">
        <v>359</v>
      </c>
    </row>
    <row r="72" spans="1:67" ht="15.75" customHeight="1">
      <c r="A72" s="34"/>
      <c r="B72" s="68" t="s">
        <v>35</v>
      </c>
      <c r="C72" s="116" t="s">
        <v>444</v>
      </c>
      <c r="D72" s="116" t="s">
        <v>348</v>
      </c>
      <c r="E72" s="112"/>
      <c r="F72" s="112"/>
      <c r="G72" s="224" t="str">
        <f>VLOOKUP($C$11,$BL$76:$BO$80,3,TRUE)</f>
        <v>Not Marked - Brazed</v>
      </c>
      <c r="H72" s="224" t="str">
        <f>VLOOKUP($C$11,$BL$76:$BO$80,4,TRUE)</f>
        <v>Stamped - No Hole</v>
      </c>
      <c r="I72" s="113" t="s">
        <v>463</v>
      </c>
      <c r="J72" s="19"/>
      <c r="L72" s="141"/>
      <c r="M72" s="145">
        <f>VLOOKUP($C$11,'Inventory List'!$B$291:$H$297,6,TRUE)</f>
        <v>0</v>
      </c>
      <c r="N72" s="141"/>
      <c r="U72" s="6" t="s">
        <v>44</v>
      </c>
      <c r="V72" s="7">
        <v>15462</v>
      </c>
      <c r="W72" s="8">
        <v>588880</v>
      </c>
      <c r="X72" s="8">
        <v>638679</v>
      </c>
      <c r="Y72" s="7">
        <v>15462</v>
      </c>
      <c r="Z72"/>
      <c r="AA72"/>
      <c r="AB72"/>
      <c r="AC72"/>
      <c r="AD72"/>
      <c r="AE72" s="12">
        <v>2001</v>
      </c>
      <c r="AF72" s="12">
        <v>5000</v>
      </c>
      <c r="AG72" s="13" t="s">
        <v>153</v>
      </c>
      <c r="AH72" s="15" t="s">
        <v>270</v>
      </c>
      <c r="AI72" s="49"/>
      <c r="AJ72"/>
      <c r="AK72"/>
      <c r="AL72"/>
      <c r="AM72"/>
      <c r="AN72"/>
      <c r="AO72"/>
      <c r="AP72"/>
      <c r="AQ72"/>
      <c r="AR72"/>
      <c r="AS72"/>
      <c r="AT72" s="9">
        <v>50001</v>
      </c>
      <c r="AU72" s="9">
        <v>95000</v>
      </c>
      <c r="AV72" s="10" t="s">
        <v>249</v>
      </c>
      <c r="AW72" s="50" t="s">
        <v>109</v>
      </c>
      <c r="AX72" s="5" t="s">
        <v>251</v>
      </c>
      <c r="AY72"/>
      <c r="AZ72" s="41">
        <v>700001</v>
      </c>
      <c r="BA72" s="41">
        <v>6099905</v>
      </c>
      <c r="BB72" s="32" t="s">
        <v>379</v>
      </c>
      <c r="BC72" s="38" t="s">
        <v>376</v>
      </c>
      <c r="BD72" s="45"/>
      <c r="BL72" s="91">
        <v>4350001</v>
      </c>
      <c r="BM72" s="92">
        <v>6099905</v>
      </c>
      <c r="BN72" s="89" t="s">
        <v>199</v>
      </c>
      <c r="BO72" s="93" t="s">
        <v>360</v>
      </c>
    </row>
    <row r="73" spans="1:67" ht="15.75" customHeight="1">
      <c r="A73" s="34"/>
      <c r="B73" s="68" t="s">
        <v>212</v>
      </c>
      <c r="C73" s="116" t="s">
        <v>214</v>
      </c>
      <c r="D73" s="116" t="s">
        <v>336</v>
      </c>
      <c r="E73" s="112"/>
      <c r="F73" s="112"/>
      <c r="G73" s="224" t="str">
        <f>VLOOKUP($C$11,$BL$106:$BO$107,3,TRUE)</f>
        <v>Gas Port</v>
      </c>
      <c r="H73" s="224" t="str">
        <f>VLOOKUP($C$11,$BL$106:$BO$107,4,TRUE)</f>
        <v>Lip towards Rear</v>
      </c>
      <c r="I73" s="113"/>
      <c r="J73" s="19"/>
      <c r="L73" s="141"/>
      <c r="M73" s="145">
        <f>VLOOKUP($C$11,'Inventory List'!$B$328:$H$331,6,TRUE)</f>
        <v>0</v>
      </c>
      <c r="N73" s="141"/>
      <c r="U73" s="6" t="s">
        <v>44</v>
      </c>
      <c r="V73" s="7">
        <v>15493</v>
      </c>
      <c r="W73" s="8">
        <v>638680</v>
      </c>
      <c r="X73" s="8">
        <v>691401</v>
      </c>
      <c r="Y73" s="7">
        <v>15493</v>
      </c>
      <c r="Z73"/>
      <c r="AA73"/>
      <c r="AB73"/>
      <c r="AC73"/>
      <c r="AD73"/>
      <c r="AE73" s="12">
        <v>5001</v>
      </c>
      <c r="AF73" s="12">
        <v>15000</v>
      </c>
      <c r="AG73" s="13" t="s">
        <v>155</v>
      </c>
      <c r="AH73" s="15" t="s">
        <v>270</v>
      </c>
      <c r="AI73" s="49"/>
      <c r="AJ73"/>
      <c r="AK73"/>
      <c r="AL73"/>
      <c r="AM73"/>
      <c r="AN73"/>
      <c r="AO73"/>
      <c r="AP73"/>
      <c r="AQ73"/>
      <c r="AR73"/>
      <c r="AS73"/>
      <c r="AT73" s="9">
        <v>95001</v>
      </c>
      <c r="AU73" s="9">
        <v>6099905</v>
      </c>
      <c r="AV73" s="10" t="s">
        <v>249</v>
      </c>
      <c r="AW73" s="50">
        <v>2</v>
      </c>
      <c r="AX73" s="5" t="s">
        <v>251</v>
      </c>
      <c r="AY73"/>
      <c r="AZ73" s="104"/>
      <c r="BA73" s="104"/>
      <c r="BB73" s="341" t="s">
        <v>443</v>
      </c>
      <c r="BC73" s="58"/>
      <c r="BD73" s="45"/>
      <c r="BL73" s="98"/>
      <c r="BM73" s="98"/>
      <c r="BN73" s="341" t="s">
        <v>443</v>
      </c>
      <c r="BO73" s="46"/>
    </row>
    <row r="74" spans="1:67" ht="15.75" customHeight="1">
      <c r="A74" s="34"/>
      <c r="B74" s="68" t="s">
        <v>34</v>
      </c>
      <c r="C74" s="112"/>
      <c r="D74" s="109"/>
      <c r="E74" s="112"/>
      <c r="F74" s="112"/>
      <c r="G74" s="233"/>
      <c r="H74" s="225"/>
      <c r="I74" s="113"/>
      <c r="J74" s="19"/>
      <c r="L74" s="141"/>
      <c r="M74" s="145"/>
      <c r="N74" s="141"/>
      <c r="U74" s="6" t="s">
        <v>44</v>
      </c>
      <c r="V74" s="7">
        <v>15523</v>
      </c>
      <c r="W74" s="8">
        <v>691402</v>
      </c>
      <c r="X74" s="8">
        <v>749779</v>
      </c>
      <c r="Y74" s="7">
        <v>15523</v>
      </c>
      <c r="Z74"/>
      <c r="AA74"/>
      <c r="AB74"/>
      <c r="AC74"/>
      <c r="AD74"/>
      <c r="AE74" s="12">
        <v>15001</v>
      </c>
      <c r="AF74" s="12">
        <v>34000</v>
      </c>
      <c r="AG74" s="13" t="s">
        <v>156</v>
      </c>
      <c r="AH74" s="15" t="s">
        <v>270</v>
      </c>
      <c r="AI74" s="49"/>
      <c r="AJ74"/>
      <c r="AK74"/>
      <c r="AL74"/>
      <c r="AM74"/>
      <c r="AN74"/>
      <c r="AO74"/>
      <c r="AP74"/>
      <c r="AQ74"/>
      <c r="AR74"/>
      <c r="AS74"/>
      <c r="AT74" s="98"/>
      <c r="AU74" s="98"/>
      <c r="AV74" s="341" t="s">
        <v>443</v>
      </c>
      <c r="AW74" s="46"/>
      <c r="AX74" s="46"/>
      <c r="AY74"/>
      <c r="AZ74"/>
      <c r="BA74"/>
      <c r="BB74" s="100" t="s">
        <v>444</v>
      </c>
      <c r="BC74"/>
      <c r="BD74" s="3"/>
      <c r="BL74"/>
      <c r="BM74"/>
      <c r="BN74" s="100" t="s">
        <v>444</v>
      </c>
      <c r="BO74"/>
    </row>
    <row r="75" spans="1:67" ht="15.75" customHeight="1">
      <c r="A75" s="34"/>
      <c r="B75" s="68" t="s">
        <v>30</v>
      </c>
      <c r="C75" s="112"/>
      <c r="D75" s="109"/>
      <c r="E75" s="112"/>
      <c r="F75" s="112"/>
      <c r="G75" s="233"/>
      <c r="H75" s="225"/>
      <c r="I75" s="113"/>
      <c r="J75" s="19"/>
      <c r="L75" s="141"/>
      <c r="M75" s="145"/>
      <c r="N75" s="141"/>
      <c r="U75" s="6" t="s">
        <v>44</v>
      </c>
      <c r="V75" s="7">
        <v>15554</v>
      </c>
      <c r="W75" s="8">
        <v>749780</v>
      </c>
      <c r="X75" s="8">
        <v>809016</v>
      </c>
      <c r="Y75" s="7">
        <v>15554</v>
      </c>
      <c r="Z75"/>
      <c r="AA75"/>
      <c r="AB75"/>
      <c r="AC75"/>
      <c r="AD75"/>
      <c r="AE75" s="12">
        <v>34001</v>
      </c>
      <c r="AF75" s="12">
        <v>75000</v>
      </c>
      <c r="AG75" s="13" t="s">
        <v>157</v>
      </c>
      <c r="AH75" s="15" t="s">
        <v>270</v>
      </c>
      <c r="AI75" s="49"/>
      <c r="AJ75"/>
      <c r="AK75"/>
      <c r="AL75"/>
      <c r="AM75"/>
      <c r="AN75"/>
      <c r="AO75"/>
      <c r="AP75"/>
      <c r="AQ75"/>
      <c r="AR75"/>
      <c r="AS75"/>
      <c r="AT75"/>
      <c r="AU75"/>
      <c r="AV75" s="100" t="s">
        <v>444</v>
      </c>
      <c r="AW75"/>
      <c r="AX75"/>
      <c r="AY75"/>
      <c r="AZ75" s="357" t="s">
        <v>203</v>
      </c>
      <c r="BA75" s="357"/>
      <c r="BB75" s="357"/>
      <c r="BC75" s="357"/>
      <c r="BD75" s="54"/>
      <c r="BL75" s="357" t="s">
        <v>35</v>
      </c>
      <c r="BM75" s="357"/>
      <c r="BN75" s="357"/>
      <c r="BO75" s="357"/>
    </row>
    <row r="76" spans="1:67" ht="15.75" customHeight="1">
      <c r="A76" s="34"/>
      <c r="B76" s="68" t="s">
        <v>207</v>
      </c>
      <c r="C76" s="116" t="s">
        <v>351</v>
      </c>
      <c r="D76" s="116" t="s">
        <v>364</v>
      </c>
      <c r="E76" s="112"/>
      <c r="F76" s="112"/>
      <c r="G76" s="224" t="str">
        <f>VLOOKUP($C$11,$BL$89:$BO$91,3,TRUE)</f>
        <v>None</v>
      </c>
      <c r="H76" s="224" t="str">
        <f>VLOOKUP($C$11,$BL$89:$BO$91,4,TRUE)</f>
        <v>Not Marked, Collar near Top</v>
      </c>
      <c r="I76" s="113"/>
      <c r="J76" s="19"/>
      <c r="L76" s="141"/>
      <c r="M76" s="145">
        <f>VLOOKUP($C$11,'Inventory List'!$B$304:$H$307,6,TRUE)</f>
        <v>0</v>
      </c>
      <c r="N76" s="141"/>
      <c r="U76" s="6" t="s">
        <v>44</v>
      </c>
      <c r="V76" s="7">
        <v>15585</v>
      </c>
      <c r="W76" s="8">
        <v>809017</v>
      </c>
      <c r="X76" s="8">
        <v>872343</v>
      </c>
      <c r="Y76" s="7">
        <v>15585</v>
      </c>
      <c r="Z76"/>
      <c r="AA76"/>
      <c r="AB76"/>
      <c r="AC76"/>
      <c r="AD76"/>
      <c r="AE76" s="12">
        <v>75001</v>
      </c>
      <c r="AF76" s="12">
        <v>290000</v>
      </c>
      <c r="AG76" s="13" t="s">
        <v>158</v>
      </c>
      <c r="AH76" s="15" t="s">
        <v>271</v>
      </c>
      <c r="AI76" s="49"/>
      <c r="AJ76"/>
      <c r="AK76"/>
      <c r="AL76"/>
      <c r="AM76"/>
      <c r="AN76"/>
      <c r="AO76"/>
      <c r="AP76"/>
      <c r="AQ76"/>
      <c r="AR76"/>
      <c r="AS76"/>
      <c r="AT76" s="357" t="s">
        <v>125</v>
      </c>
      <c r="AU76" s="357"/>
      <c r="AV76" s="357"/>
      <c r="AW76" s="357"/>
      <c r="AX76" s="44"/>
      <c r="AY76"/>
      <c r="AZ76" s="25" t="s">
        <v>46</v>
      </c>
      <c r="BA76" s="25" t="s">
        <v>47</v>
      </c>
      <c r="BB76" s="25" t="s">
        <v>110</v>
      </c>
      <c r="BC76" s="25" t="s">
        <v>59</v>
      </c>
      <c r="BD76" s="45"/>
      <c r="BL76" s="87">
        <v>1</v>
      </c>
      <c r="BM76" s="88">
        <v>13000</v>
      </c>
      <c r="BN76" s="97" t="s">
        <v>345</v>
      </c>
      <c r="BO76" s="94" t="s">
        <v>228</v>
      </c>
    </row>
    <row r="77" spans="1:67" ht="15.75" customHeight="1">
      <c r="A77" s="34"/>
      <c r="B77" s="68" t="s">
        <v>208</v>
      </c>
      <c r="C77" s="109" t="s">
        <v>137</v>
      </c>
      <c r="D77" s="109" t="s">
        <v>221</v>
      </c>
      <c r="E77" s="112"/>
      <c r="F77" s="112"/>
      <c r="G77" s="224" t="s">
        <v>137</v>
      </c>
      <c r="H77" s="224" t="s">
        <v>221</v>
      </c>
      <c r="I77" s="113"/>
      <c r="J77" s="19"/>
      <c r="L77" s="141"/>
      <c r="M77" s="145">
        <f>VLOOKUP($C$11,'Inventory List'!$B$309:$H$310,6,TRUE)</f>
        <v>0</v>
      </c>
      <c r="N77" s="141"/>
      <c r="U77" s="6" t="s">
        <v>44</v>
      </c>
      <c r="V77" s="7">
        <v>15615</v>
      </c>
      <c r="W77" s="8">
        <v>872344</v>
      </c>
      <c r="X77" s="8">
        <v>940250</v>
      </c>
      <c r="Y77" s="7">
        <v>15615</v>
      </c>
      <c r="Z77"/>
      <c r="AA77"/>
      <c r="AB77"/>
      <c r="AC77"/>
      <c r="AD77"/>
      <c r="AE77" s="12">
        <v>290001</v>
      </c>
      <c r="AF77" s="12">
        <v>750000</v>
      </c>
      <c r="AG77" s="13" t="s">
        <v>158</v>
      </c>
      <c r="AH77" s="33" t="s">
        <v>272</v>
      </c>
      <c r="AI77" s="49"/>
      <c r="AJ77"/>
      <c r="AK77"/>
      <c r="AL77"/>
      <c r="AM77"/>
      <c r="AN77"/>
      <c r="AO77"/>
      <c r="AP77"/>
      <c r="AQ77"/>
      <c r="AR77"/>
      <c r="AS77"/>
      <c r="AT77" s="9">
        <v>1</v>
      </c>
      <c r="AU77" s="9">
        <v>195000</v>
      </c>
      <c r="AV77" s="10" t="s">
        <v>238</v>
      </c>
      <c r="AW77" s="50">
        <v>1</v>
      </c>
      <c r="AX77" s="5" t="s">
        <v>256</v>
      </c>
      <c r="AY77"/>
      <c r="AZ77" s="41">
        <v>1</v>
      </c>
      <c r="BA77" s="41">
        <v>70000</v>
      </c>
      <c r="BB77" s="32" t="s">
        <v>202</v>
      </c>
      <c r="BC77" s="38" t="s">
        <v>284</v>
      </c>
      <c r="BD77" s="45"/>
      <c r="BL77" s="91">
        <v>13001</v>
      </c>
      <c r="BM77" s="92">
        <v>90000</v>
      </c>
      <c r="BN77" s="97" t="s">
        <v>346</v>
      </c>
      <c r="BO77" s="95" t="s">
        <v>228</v>
      </c>
    </row>
    <row r="78" spans="1:67" ht="15.75" customHeight="1">
      <c r="A78" s="34"/>
      <c r="B78" s="68" t="s">
        <v>331</v>
      </c>
      <c r="C78" s="116" t="s">
        <v>328</v>
      </c>
      <c r="D78" s="116" t="s">
        <v>221</v>
      </c>
      <c r="E78" s="112"/>
      <c r="F78" s="112"/>
      <c r="G78" s="224" t="str">
        <f>VLOOKUP($C$11,$BL$118:$BO$121,3,TRUE)</f>
        <v>Stamped no groove</v>
      </c>
      <c r="H78" s="224" t="str">
        <f>VLOOKUP($C$11,$BL$118:$BO$121,4,TRUE)</f>
        <v>Not Marked</v>
      </c>
      <c r="I78" s="109" t="str">
        <f>VLOOKUP($C$11,$BL$118:$BP$121,5,TRUE)</f>
        <v>Arched Profile</v>
      </c>
      <c r="J78" s="19"/>
      <c r="L78" s="141"/>
      <c r="M78" s="145">
        <f>VLOOKUP($C$11,'Inventory List'!$B$347:$H$352,6,TRUE)</f>
        <v>0</v>
      </c>
      <c r="N78" s="141"/>
      <c r="U78" s="6" t="s">
        <v>44</v>
      </c>
      <c r="V78" s="7">
        <v>15646</v>
      </c>
      <c r="W78" s="8">
        <v>940251</v>
      </c>
      <c r="X78" s="8">
        <v>1008899</v>
      </c>
      <c r="Y78" s="7">
        <v>15646</v>
      </c>
      <c r="Z78"/>
      <c r="AA78"/>
      <c r="AB78"/>
      <c r="AC78"/>
      <c r="AD78"/>
      <c r="AE78" s="12">
        <v>750001</v>
      </c>
      <c r="AF78" s="12">
        <v>2000000</v>
      </c>
      <c r="AG78" s="13" t="s">
        <v>152</v>
      </c>
      <c r="AH78" s="33" t="s">
        <v>272</v>
      </c>
      <c r="AI78" s="49"/>
      <c r="AJ78"/>
      <c r="AK78"/>
      <c r="AL78"/>
      <c r="AM78"/>
      <c r="AN78"/>
      <c r="AO78"/>
      <c r="AP78"/>
      <c r="AQ78"/>
      <c r="AR78"/>
      <c r="AS78"/>
      <c r="AT78" s="9">
        <v>195001</v>
      </c>
      <c r="AU78" s="9">
        <v>3800000</v>
      </c>
      <c r="AV78" s="10" t="s">
        <v>239</v>
      </c>
      <c r="AW78" s="50">
        <v>2</v>
      </c>
      <c r="AX78" s="5" t="s">
        <v>257</v>
      </c>
      <c r="AY78"/>
      <c r="AZ78" s="41">
        <v>70001</v>
      </c>
      <c r="BA78" s="41">
        <v>79000</v>
      </c>
      <c r="BB78" s="32" t="s">
        <v>202</v>
      </c>
      <c r="BC78" s="38" t="s">
        <v>285</v>
      </c>
      <c r="BD78" s="45"/>
      <c r="BL78" s="91">
        <v>90001</v>
      </c>
      <c r="BM78" s="92">
        <v>400000</v>
      </c>
      <c r="BN78" s="89" t="s">
        <v>350</v>
      </c>
      <c r="BO78" s="93" t="s">
        <v>347</v>
      </c>
    </row>
    <row r="79" spans="1:67" ht="15.75" customHeight="1">
      <c r="A79" s="34"/>
      <c r="B79" s="68" t="s">
        <v>39</v>
      </c>
      <c r="C79" s="112"/>
      <c r="D79" s="109"/>
      <c r="E79" s="112"/>
      <c r="F79" s="112"/>
      <c r="G79" s="233"/>
      <c r="H79" s="225"/>
      <c r="I79" s="113"/>
      <c r="J79" s="19"/>
      <c r="L79" s="141"/>
      <c r="M79" s="145">
        <f>VLOOKUP($C$11,'Inventory List'!$B$358:$H$358,6,TRUE)</f>
        <v>0</v>
      </c>
      <c r="N79" s="141"/>
      <c r="U79" s="6" t="s">
        <v>44</v>
      </c>
      <c r="V79" s="7">
        <v>15676</v>
      </c>
      <c r="W79" s="8">
        <v>1008900</v>
      </c>
      <c r="X79" s="8">
        <v>1090310</v>
      </c>
      <c r="Y79" s="7">
        <v>15676</v>
      </c>
      <c r="Z79"/>
      <c r="AA79"/>
      <c r="AB79"/>
      <c r="AC79"/>
      <c r="AD79"/>
      <c r="AE79" s="12">
        <v>2000001</v>
      </c>
      <c r="AF79" s="12">
        <v>6099905</v>
      </c>
      <c r="AG79" s="13" t="s">
        <v>159</v>
      </c>
      <c r="AH79" s="33" t="s">
        <v>272</v>
      </c>
      <c r="AI79" s="49"/>
      <c r="AJ79"/>
      <c r="AK79"/>
      <c r="AL79"/>
      <c r="AM79"/>
      <c r="AN79"/>
      <c r="AO79"/>
      <c r="AP79"/>
      <c r="AQ79"/>
      <c r="AR79"/>
      <c r="AS79"/>
      <c r="AT79" s="9">
        <v>3800001</v>
      </c>
      <c r="AU79" s="9">
        <v>6099905</v>
      </c>
      <c r="AV79" s="10" t="s">
        <v>239</v>
      </c>
      <c r="AW79" s="50">
        <v>3</v>
      </c>
      <c r="AX79" s="5" t="s">
        <v>255</v>
      </c>
      <c r="AY79"/>
      <c r="AZ79" s="41">
        <v>79001</v>
      </c>
      <c r="BA79" s="41">
        <v>190000</v>
      </c>
      <c r="BB79" s="32" t="s">
        <v>286</v>
      </c>
      <c r="BC79" s="38" t="s">
        <v>285</v>
      </c>
      <c r="BD79" s="45"/>
      <c r="BL79" s="91">
        <v>400001</v>
      </c>
      <c r="BM79" s="92">
        <v>510000</v>
      </c>
      <c r="BN79" s="89" t="s">
        <v>350</v>
      </c>
      <c r="BO79" s="93" t="s">
        <v>349</v>
      </c>
    </row>
    <row r="80" spans="1:67" ht="15.75" customHeight="1">
      <c r="A80" s="34"/>
      <c r="B80" s="74"/>
      <c r="C80" s="74"/>
      <c r="D80" s="149"/>
      <c r="E80" s="74"/>
      <c r="F80" s="74"/>
      <c r="G80" s="150"/>
      <c r="H80" s="66"/>
      <c r="I80" s="66"/>
      <c r="J80" s="19"/>
      <c r="L80" s="141"/>
      <c r="M80" s="141"/>
      <c r="N80" s="141"/>
      <c r="U80" s="6" t="s">
        <v>44</v>
      </c>
      <c r="V80" s="7">
        <v>15707</v>
      </c>
      <c r="W80" s="8">
        <v>1090311</v>
      </c>
      <c r="X80" s="8">
        <v>1169091</v>
      </c>
      <c r="Y80" s="7">
        <v>15707</v>
      </c>
      <c r="Z80"/>
      <c r="AA80"/>
      <c r="AB80"/>
      <c r="AC80"/>
      <c r="AD80"/>
      <c r="AE80" s="47"/>
      <c r="AF80" s="47"/>
      <c r="AG80" s="341" t="s">
        <v>443</v>
      </c>
      <c r="AH80" s="101"/>
      <c r="AI80" s="49"/>
      <c r="AJ80"/>
      <c r="AK80"/>
      <c r="AL80"/>
      <c r="AM80"/>
      <c r="AN80"/>
      <c r="AO80"/>
      <c r="AP80"/>
      <c r="AQ80"/>
      <c r="AR80"/>
      <c r="AS80"/>
      <c r="AT80"/>
      <c r="AU80"/>
      <c r="AV80" s="341" t="s">
        <v>443</v>
      </c>
      <c r="AW80"/>
      <c r="AX80"/>
      <c r="AY80"/>
      <c r="AZ80" s="41">
        <v>190001</v>
      </c>
      <c r="BA80" s="41">
        <v>2500000</v>
      </c>
      <c r="BB80" s="32" t="s">
        <v>286</v>
      </c>
      <c r="BC80" s="38" t="s">
        <v>287</v>
      </c>
      <c r="BD80" s="45"/>
      <c r="BL80" s="91">
        <v>510001</v>
      </c>
      <c r="BM80" s="92">
        <v>6099905</v>
      </c>
      <c r="BN80" s="89" t="s">
        <v>350</v>
      </c>
      <c r="BO80" s="93" t="s">
        <v>348</v>
      </c>
    </row>
    <row r="81" spans="1:67" ht="24" customHeight="1">
      <c r="A81" s="293" t="s">
        <v>440</v>
      </c>
      <c r="B81" s="261"/>
      <c r="C81" s="262"/>
      <c r="D81" s="263"/>
      <c r="E81" s="263"/>
      <c r="F81" s="263"/>
      <c r="G81" s="264"/>
      <c r="H81" s="263"/>
      <c r="I81" s="265" t="s">
        <v>436</v>
      </c>
      <c r="J81" s="266"/>
      <c r="U81" s="6" t="s">
        <v>44</v>
      </c>
      <c r="V81" s="7">
        <v>15738</v>
      </c>
      <c r="W81" s="8">
        <v>1169092</v>
      </c>
      <c r="X81" s="8">
        <v>1200000</v>
      </c>
      <c r="Y81" s="7">
        <v>15738</v>
      </c>
      <c r="Z81"/>
      <c r="AA81"/>
      <c r="AB81"/>
      <c r="AC81"/>
      <c r="AD81"/>
      <c r="AE81"/>
      <c r="AF81"/>
      <c r="AG81" s="100" t="s">
        <v>444</v>
      </c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 s="100" t="s">
        <v>444</v>
      </c>
      <c r="AW81"/>
      <c r="AX81"/>
      <c r="AY81"/>
      <c r="AZ81" s="41">
        <v>2500001</v>
      </c>
      <c r="BA81" s="41">
        <v>6099905</v>
      </c>
      <c r="BB81" s="32" t="s">
        <v>286</v>
      </c>
      <c r="BC81" s="38" t="s">
        <v>288</v>
      </c>
      <c r="BD81" s="45"/>
      <c r="BL81" s="98"/>
      <c r="BM81" s="98"/>
      <c r="BN81" s="341" t="s">
        <v>443</v>
      </c>
      <c r="BO81" s="46"/>
    </row>
    <row r="82" spans="1:67" ht="12.75">
      <c r="A82" s="17"/>
      <c r="B82" s="59"/>
      <c r="C82" s="60"/>
      <c r="D82" s="61"/>
      <c r="E82" s="60"/>
      <c r="F82" s="60"/>
      <c r="G82" s="62"/>
      <c r="H82" s="63"/>
      <c r="I82" s="63"/>
      <c r="U82" s="6" t="s">
        <v>44</v>
      </c>
      <c r="V82" s="7">
        <v>15738</v>
      </c>
      <c r="W82" s="8">
        <v>1200001</v>
      </c>
      <c r="X82" s="8">
        <v>1357474</v>
      </c>
      <c r="Y82" s="7">
        <v>15738</v>
      </c>
      <c r="Z82"/>
      <c r="AA82"/>
      <c r="AB82"/>
      <c r="AC82"/>
      <c r="AD82"/>
      <c r="AE82" s="358" t="s">
        <v>161</v>
      </c>
      <c r="AF82" s="359"/>
      <c r="AG82" s="359"/>
      <c r="AH82" s="359"/>
      <c r="AI82" s="44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 s="104"/>
      <c r="BA82" s="104"/>
      <c r="BB82" s="341" t="s">
        <v>443</v>
      </c>
      <c r="BC82" s="58"/>
      <c r="BD82" s="45"/>
      <c r="BL82"/>
      <c r="BM82"/>
      <c r="BN82" s="100" t="s">
        <v>444</v>
      </c>
      <c r="BO82"/>
    </row>
    <row r="83" spans="1:67" ht="12.75">
      <c r="A83" s="17"/>
      <c r="B83" s="59"/>
      <c r="C83" s="60"/>
      <c r="D83" s="61"/>
      <c r="E83" s="60"/>
      <c r="F83" s="60"/>
      <c r="G83" s="62"/>
      <c r="H83" s="63"/>
      <c r="I83" s="63"/>
      <c r="U83" s="6" t="s">
        <v>44</v>
      </c>
      <c r="V83" s="7">
        <v>15738</v>
      </c>
      <c r="W83" s="8">
        <v>1357475</v>
      </c>
      <c r="X83" s="8">
        <v>1396255</v>
      </c>
      <c r="Y83" s="7">
        <v>15738</v>
      </c>
      <c r="Z83"/>
      <c r="AA83"/>
      <c r="AB83"/>
      <c r="AC83"/>
      <c r="AD83"/>
      <c r="AE83" s="16" t="s">
        <v>46</v>
      </c>
      <c r="AF83" s="16" t="s">
        <v>47</v>
      </c>
      <c r="AG83" s="16" t="s">
        <v>2</v>
      </c>
      <c r="AH83" s="4" t="s">
        <v>59</v>
      </c>
      <c r="AI83" s="48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 s="100" t="s">
        <v>444</v>
      </c>
      <c r="BC83"/>
      <c r="BD83" s="3"/>
      <c r="BL83" s="357" t="s">
        <v>206</v>
      </c>
      <c r="BM83" s="357"/>
      <c r="BN83" s="357"/>
      <c r="BO83" s="357"/>
    </row>
    <row r="84" spans="1:67" ht="25.5">
      <c r="A84" s="17"/>
      <c r="B84" s="59"/>
      <c r="C84" s="60"/>
      <c r="D84" s="61"/>
      <c r="E84" s="60"/>
      <c r="F84" s="60"/>
      <c r="G84" s="62"/>
      <c r="H84" s="63"/>
      <c r="I84" s="63"/>
      <c r="U84" s="6" t="s">
        <v>44</v>
      </c>
      <c r="V84" s="7">
        <v>15766</v>
      </c>
      <c r="W84" s="8">
        <v>1396256</v>
      </c>
      <c r="X84" s="8">
        <v>1469177</v>
      </c>
      <c r="Y84" s="7">
        <v>15766</v>
      </c>
      <c r="Z84"/>
      <c r="AA84"/>
      <c r="AB84"/>
      <c r="AC84"/>
      <c r="AD84"/>
      <c r="AE84" s="12">
        <v>1</v>
      </c>
      <c r="AF84" s="12">
        <v>2699999</v>
      </c>
      <c r="AG84" s="13" t="s">
        <v>162</v>
      </c>
      <c r="AH84" s="15" t="s">
        <v>277</v>
      </c>
      <c r="AI84" s="49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 s="357" t="s">
        <v>18</v>
      </c>
      <c r="BA84" s="357"/>
      <c r="BB84" s="357"/>
      <c r="BC84" s="357"/>
      <c r="BD84" s="54"/>
      <c r="BL84" s="87">
        <v>1</v>
      </c>
      <c r="BM84" s="88">
        <v>70000</v>
      </c>
      <c r="BN84" s="90" t="s">
        <v>352</v>
      </c>
      <c r="BO84" s="89" t="s">
        <v>204</v>
      </c>
    </row>
    <row r="85" spans="1:67" ht="25.5">
      <c r="A85" s="17"/>
      <c r="B85" s="59"/>
      <c r="C85" s="60"/>
      <c r="D85" s="61"/>
      <c r="E85" s="60"/>
      <c r="F85" s="60"/>
      <c r="G85" s="62"/>
      <c r="H85" s="63"/>
      <c r="I85" s="63"/>
      <c r="U85" s="6" t="s">
        <v>44</v>
      </c>
      <c r="V85" s="7">
        <v>15797</v>
      </c>
      <c r="W85" s="8">
        <v>1469178</v>
      </c>
      <c r="X85" s="8">
        <v>1547452</v>
      </c>
      <c r="Y85" s="7">
        <v>15797</v>
      </c>
      <c r="Z85"/>
      <c r="AA85"/>
      <c r="AB85"/>
      <c r="AC85"/>
      <c r="AD85"/>
      <c r="AE85" s="12">
        <v>2700000</v>
      </c>
      <c r="AF85" s="12">
        <v>6099905</v>
      </c>
      <c r="AG85" s="13" t="s">
        <v>162</v>
      </c>
      <c r="AH85" s="15" t="s">
        <v>278</v>
      </c>
      <c r="AI85" s="49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 s="25" t="s">
        <v>46</v>
      </c>
      <c r="BA85" s="25" t="s">
        <v>47</v>
      </c>
      <c r="BB85" s="25" t="s">
        <v>110</v>
      </c>
      <c r="BC85" s="25" t="s">
        <v>59</v>
      </c>
      <c r="BD85" s="45"/>
      <c r="BL85" s="91">
        <v>70001</v>
      </c>
      <c r="BM85" s="92">
        <v>6099905</v>
      </c>
      <c r="BN85" s="90" t="s">
        <v>222</v>
      </c>
      <c r="BO85" s="89" t="s">
        <v>205</v>
      </c>
    </row>
    <row r="86" spans="1:67" ht="12.75">
      <c r="A86" s="17"/>
      <c r="B86" s="59"/>
      <c r="C86" s="60"/>
      <c r="D86" s="61"/>
      <c r="E86" s="60"/>
      <c r="F86" s="60"/>
      <c r="G86" s="62"/>
      <c r="H86" s="63"/>
      <c r="I86" s="63"/>
      <c r="U86" s="6" t="s">
        <v>44</v>
      </c>
      <c r="V86" s="7">
        <v>15827</v>
      </c>
      <c r="W86" s="8">
        <v>1547453</v>
      </c>
      <c r="X86" s="8">
        <v>1629565</v>
      </c>
      <c r="Y86" s="7">
        <v>15827</v>
      </c>
      <c r="Z86"/>
      <c r="AA86"/>
      <c r="AB86"/>
      <c r="AC86"/>
      <c r="AD86"/>
      <c r="AE86" s="47"/>
      <c r="AF86" s="47"/>
      <c r="AG86" s="341" t="s">
        <v>443</v>
      </c>
      <c r="AH86" s="49"/>
      <c r="AI86" s="49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41">
        <v>1</v>
      </c>
      <c r="BA86" s="41">
        <v>15500</v>
      </c>
      <c r="BB86" s="32" t="s">
        <v>298</v>
      </c>
      <c r="BC86" s="38" t="s">
        <v>301</v>
      </c>
      <c r="BD86" s="45"/>
      <c r="BL86" s="98"/>
      <c r="BM86" s="98"/>
      <c r="BN86" s="341" t="s">
        <v>443</v>
      </c>
      <c r="BO86" s="100"/>
    </row>
    <row r="87" spans="1:66" ht="12.75">
      <c r="A87" s="17"/>
      <c r="B87" s="59"/>
      <c r="C87" s="60"/>
      <c r="D87" s="61"/>
      <c r="E87" s="60"/>
      <c r="F87" s="60"/>
      <c r="G87" s="62"/>
      <c r="H87" s="63"/>
      <c r="I87" s="63"/>
      <c r="U87" s="6" t="s">
        <v>44</v>
      </c>
      <c r="V87" s="7">
        <v>15858</v>
      </c>
      <c r="W87" s="8">
        <v>1629566</v>
      </c>
      <c r="X87" s="8">
        <v>1710012</v>
      </c>
      <c r="Y87" s="7">
        <v>15858</v>
      </c>
      <c r="Z87"/>
      <c r="AA87"/>
      <c r="AB87"/>
      <c r="AC87"/>
      <c r="AD87"/>
      <c r="AE87"/>
      <c r="AF87"/>
      <c r="AG87" s="100" t="s">
        <v>444</v>
      </c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41">
        <v>15501</v>
      </c>
      <c r="BA87" s="41">
        <v>33000</v>
      </c>
      <c r="BB87" s="32" t="s">
        <v>299</v>
      </c>
      <c r="BC87" s="38" t="s">
        <v>302</v>
      </c>
      <c r="BD87" s="45"/>
      <c r="BN87" s="100" t="s">
        <v>444</v>
      </c>
    </row>
    <row r="88" spans="1:67" ht="12.75">
      <c r="A88" s="17"/>
      <c r="B88" s="59"/>
      <c r="C88" s="60"/>
      <c r="D88" s="61"/>
      <c r="E88" s="60"/>
      <c r="F88" s="60"/>
      <c r="G88" s="62"/>
      <c r="H88" s="63"/>
      <c r="I88" s="63"/>
      <c r="U88" s="6" t="s">
        <v>44</v>
      </c>
      <c r="V88" s="7">
        <v>15888</v>
      </c>
      <c r="W88" s="8">
        <v>1710013</v>
      </c>
      <c r="X88" s="8">
        <v>1786469</v>
      </c>
      <c r="Y88" s="7">
        <v>15888</v>
      </c>
      <c r="Z88"/>
      <c r="AA88"/>
      <c r="AB88"/>
      <c r="AC88"/>
      <c r="AD88"/>
      <c r="AE88" s="358" t="s">
        <v>160</v>
      </c>
      <c r="AF88" s="359"/>
      <c r="AG88" s="359"/>
      <c r="AH88" s="359"/>
      <c r="AI88" s="44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41">
        <v>33001</v>
      </c>
      <c r="BA88" s="41">
        <v>290000</v>
      </c>
      <c r="BB88" s="32" t="s">
        <v>452</v>
      </c>
      <c r="BC88" s="38" t="s">
        <v>221</v>
      </c>
      <c r="BD88" s="45"/>
      <c r="BL88" s="357" t="s">
        <v>362</v>
      </c>
      <c r="BM88" s="357"/>
      <c r="BN88" s="357"/>
      <c r="BO88" s="357"/>
    </row>
    <row r="89" spans="1:68" ht="12.75">
      <c r="A89" s="17"/>
      <c r="B89" s="59"/>
      <c r="C89" s="60"/>
      <c r="D89" s="61"/>
      <c r="E89" s="60"/>
      <c r="F89" s="60"/>
      <c r="G89" s="62"/>
      <c r="H89" s="63"/>
      <c r="I89" s="63"/>
      <c r="U89" s="6" t="s">
        <v>44</v>
      </c>
      <c r="V89" s="7">
        <v>15919</v>
      </c>
      <c r="W89" s="8">
        <v>1786470</v>
      </c>
      <c r="X89" s="8">
        <v>1877654</v>
      </c>
      <c r="Y89" s="7">
        <v>15919</v>
      </c>
      <c r="Z89"/>
      <c r="AA89"/>
      <c r="AB89"/>
      <c r="AC89"/>
      <c r="AD89"/>
      <c r="AE89" s="16" t="s">
        <v>46</v>
      </c>
      <c r="AF89" s="16" t="s">
        <v>47</v>
      </c>
      <c r="AG89" s="16" t="s">
        <v>2</v>
      </c>
      <c r="AH89" s="4" t="s">
        <v>59</v>
      </c>
      <c r="AI89" s="48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41">
        <v>290001</v>
      </c>
      <c r="BA89" s="41">
        <v>6099905</v>
      </c>
      <c r="BB89" s="32" t="s">
        <v>300</v>
      </c>
      <c r="BC89" s="38" t="s">
        <v>221</v>
      </c>
      <c r="BD89" s="45"/>
      <c r="BL89" s="87">
        <v>1</v>
      </c>
      <c r="BM89" s="88">
        <v>5000</v>
      </c>
      <c r="BN89" s="89" t="s">
        <v>137</v>
      </c>
      <c r="BO89" s="93" t="s">
        <v>363</v>
      </c>
      <c r="BP89" s="86"/>
    </row>
    <row r="90" spans="1:68" ht="12.75">
      <c r="A90" s="17"/>
      <c r="B90" s="59"/>
      <c r="C90" s="60"/>
      <c r="D90" s="61"/>
      <c r="E90" s="60"/>
      <c r="F90" s="60"/>
      <c r="G90" s="62"/>
      <c r="H90" s="63"/>
      <c r="I90" s="63"/>
      <c r="U90" s="6" t="s">
        <v>44</v>
      </c>
      <c r="V90" s="7">
        <v>15950</v>
      </c>
      <c r="W90" s="8">
        <v>1877655</v>
      </c>
      <c r="X90" s="8">
        <v>1978407</v>
      </c>
      <c r="Y90" s="7">
        <v>15950</v>
      </c>
      <c r="Z90"/>
      <c r="AA90"/>
      <c r="AB90"/>
      <c r="AC90"/>
      <c r="AD90"/>
      <c r="AE90" s="12">
        <v>1</v>
      </c>
      <c r="AF90" s="12">
        <v>2500000</v>
      </c>
      <c r="AG90" s="13" t="s">
        <v>163</v>
      </c>
      <c r="AH90" s="15" t="s">
        <v>275</v>
      </c>
      <c r="AI90" s="49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41"/>
      <c r="BA90" s="41"/>
      <c r="BB90" s="341" t="s">
        <v>443</v>
      </c>
      <c r="BC90" s="38"/>
      <c r="BD90" s="45"/>
      <c r="BL90" s="91">
        <v>5001</v>
      </c>
      <c r="BM90" s="92">
        <v>6099905</v>
      </c>
      <c r="BN90" s="89" t="s">
        <v>137</v>
      </c>
      <c r="BO90" s="93" t="s">
        <v>364</v>
      </c>
      <c r="BP90" s="86"/>
    </row>
    <row r="91" spans="1:67" ht="12.75">
      <c r="A91" s="17"/>
      <c r="B91" s="59"/>
      <c r="C91" s="60"/>
      <c r="D91" s="61"/>
      <c r="E91" s="60"/>
      <c r="F91" s="60"/>
      <c r="G91" s="62"/>
      <c r="H91" s="63"/>
      <c r="I91" s="63"/>
      <c r="U91" s="6" t="s">
        <v>44</v>
      </c>
      <c r="V91" s="7">
        <v>15980</v>
      </c>
      <c r="W91" s="8">
        <v>1978408</v>
      </c>
      <c r="X91" s="8">
        <v>2092825</v>
      </c>
      <c r="Y91" s="7">
        <v>15980</v>
      </c>
      <c r="Z91"/>
      <c r="AA91"/>
      <c r="AB91"/>
      <c r="AC91"/>
      <c r="AD91"/>
      <c r="AE91" s="12">
        <v>2500001</v>
      </c>
      <c r="AF91" s="12">
        <v>6099905</v>
      </c>
      <c r="AG91" s="13" t="s">
        <v>163</v>
      </c>
      <c r="AH91" s="15" t="s">
        <v>276</v>
      </c>
      <c r="AI91" s="49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104"/>
      <c r="BA91" s="104"/>
      <c r="BB91" s="100" t="s">
        <v>444</v>
      </c>
      <c r="BC91" s="58"/>
      <c r="BD91" s="45"/>
      <c r="BL91" s="98"/>
      <c r="BM91" s="98"/>
      <c r="BN91" s="341" t="s">
        <v>443</v>
      </c>
      <c r="BO91" s="46"/>
    </row>
    <row r="92" spans="1:66" ht="12.75">
      <c r="A92" s="17"/>
      <c r="B92" s="59"/>
      <c r="C92" s="60"/>
      <c r="D92" s="61"/>
      <c r="E92" s="60"/>
      <c r="F92" s="60"/>
      <c r="G92" s="62"/>
      <c r="H92" s="63"/>
      <c r="I92" s="63"/>
      <c r="U92" s="6" t="s">
        <v>44</v>
      </c>
      <c r="V92" s="7">
        <v>16011</v>
      </c>
      <c r="W92" s="8">
        <v>2092826</v>
      </c>
      <c r="X92" s="8">
        <v>2204430</v>
      </c>
      <c r="Y92" s="7">
        <v>16011</v>
      </c>
      <c r="Z92"/>
      <c r="AA92"/>
      <c r="AB92"/>
      <c r="AC92"/>
      <c r="AD92"/>
      <c r="AE92"/>
      <c r="AF92"/>
      <c r="AG92" s="341" t="s">
        <v>443</v>
      </c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3"/>
      <c r="BN92" s="100" t="s">
        <v>444</v>
      </c>
    </row>
    <row r="93" spans="1:67" ht="12.75">
      <c r="A93" s="17"/>
      <c r="B93" s="59"/>
      <c r="C93" s="60"/>
      <c r="D93" s="61"/>
      <c r="E93" s="60"/>
      <c r="F93" s="60"/>
      <c r="G93" s="62"/>
      <c r="H93" s="63"/>
      <c r="I93" s="63"/>
      <c r="U93" s="6" t="s">
        <v>44</v>
      </c>
      <c r="V93" s="7">
        <v>16041</v>
      </c>
      <c r="W93" s="8">
        <v>2204431</v>
      </c>
      <c r="X93" s="8">
        <v>2305849</v>
      </c>
      <c r="Y93" s="7">
        <v>16041</v>
      </c>
      <c r="Z93"/>
      <c r="AA93"/>
      <c r="AB93"/>
      <c r="AC93"/>
      <c r="AD93"/>
      <c r="AE93"/>
      <c r="AF93"/>
      <c r="AG93" s="100" t="s">
        <v>444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357" t="s">
        <v>17</v>
      </c>
      <c r="BA93" s="357"/>
      <c r="BB93" s="357"/>
      <c r="BC93" s="357"/>
      <c r="BD93" s="54"/>
      <c r="BL93" s="357" t="s">
        <v>209</v>
      </c>
      <c r="BM93" s="357"/>
      <c r="BN93" s="357"/>
      <c r="BO93" s="357"/>
    </row>
    <row r="94" spans="1:68" ht="12.75">
      <c r="A94" s="17"/>
      <c r="B94" s="59"/>
      <c r="C94" s="60"/>
      <c r="D94" s="61"/>
      <c r="E94" s="60"/>
      <c r="F94" s="60"/>
      <c r="G94" s="62"/>
      <c r="H94" s="63"/>
      <c r="I94" s="63"/>
      <c r="U94" s="6" t="s">
        <v>44</v>
      </c>
      <c r="V94" s="7">
        <v>16042</v>
      </c>
      <c r="W94" s="8">
        <v>2305850</v>
      </c>
      <c r="X94" s="8">
        <v>2410000</v>
      </c>
      <c r="Y94" s="7">
        <v>16042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5" t="s">
        <v>46</v>
      </c>
      <c r="BA94" s="25" t="s">
        <v>47</v>
      </c>
      <c r="BB94" s="25" t="s">
        <v>110</v>
      </c>
      <c r="BC94" s="25" t="s">
        <v>59</v>
      </c>
      <c r="BD94" s="45"/>
      <c r="BL94" s="87">
        <v>1</v>
      </c>
      <c r="BM94" s="88">
        <v>5000</v>
      </c>
      <c r="BN94" s="89" t="s">
        <v>210</v>
      </c>
      <c r="BO94" s="93" t="s">
        <v>342</v>
      </c>
      <c r="BP94" s="86"/>
    </row>
    <row r="95" spans="1:68" ht="12.75">
      <c r="A95" s="17"/>
      <c r="B95" s="59"/>
      <c r="C95" s="60"/>
      <c r="D95" s="61"/>
      <c r="E95" s="60"/>
      <c r="F95" s="60"/>
      <c r="G95" s="62"/>
      <c r="H95" s="63"/>
      <c r="I95" s="63"/>
      <c r="U95" s="6" t="s">
        <v>44</v>
      </c>
      <c r="V95" s="7">
        <v>16043</v>
      </c>
      <c r="W95" s="8">
        <v>2410001</v>
      </c>
      <c r="X95" s="8">
        <v>2420191</v>
      </c>
      <c r="Y95" s="7">
        <v>16043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41">
        <v>1</v>
      </c>
      <c r="BA95" s="41">
        <v>9999</v>
      </c>
      <c r="BB95" s="32" t="s">
        <v>453</v>
      </c>
      <c r="BC95" s="38" t="s">
        <v>93</v>
      </c>
      <c r="BD95" s="45" t="s">
        <v>232</v>
      </c>
      <c r="BL95" s="91">
        <v>5001</v>
      </c>
      <c r="BM95" s="92">
        <v>6099905</v>
      </c>
      <c r="BN95" s="89" t="s">
        <v>211</v>
      </c>
      <c r="BO95" s="93" t="s">
        <v>343</v>
      </c>
      <c r="BP95" s="86"/>
    </row>
    <row r="96" spans="1:68" ht="12.75">
      <c r="A96" s="17"/>
      <c r="B96" s="59"/>
      <c r="C96" s="60"/>
      <c r="D96" s="61"/>
      <c r="E96" s="60"/>
      <c r="F96" s="60"/>
      <c r="G96" s="62"/>
      <c r="H96" s="63"/>
      <c r="I96" s="63"/>
      <c r="U96" s="6" t="s">
        <v>44</v>
      </c>
      <c r="V96" s="7">
        <v>16072</v>
      </c>
      <c r="W96" s="8">
        <v>2420192</v>
      </c>
      <c r="X96" s="8">
        <v>2543412</v>
      </c>
      <c r="Y96" s="7">
        <v>16072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41">
        <v>10000</v>
      </c>
      <c r="BA96" s="41">
        <v>35000</v>
      </c>
      <c r="BB96" s="32" t="s">
        <v>454</v>
      </c>
      <c r="BC96" s="38" t="s">
        <v>94</v>
      </c>
      <c r="BD96" s="45" t="s">
        <v>232</v>
      </c>
      <c r="BL96" s="91">
        <v>5001</v>
      </c>
      <c r="BM96" s="92">
        <v>6099905</v>
      </c>
      <c r="BN96" s="89" t="s">
        <v>221</v>
      </c>
      <c r="BO96" s="93" t="s">
        <v>343</v>
      </c>
      <c r="BP96" s="86"/>
    </row>
    <row r="97" spans="1:68" ht="12.75">
      <c r="A97" s="17"/>
      <c r="B97" s="59"/>
      <c r="C97" s="60"/>
      <c r="D97" s="61"/>
      <c r="E97" s="60"/>
      <c r="F97" s="60"/>
      <c r="G97" s="62"/>
      <c r="H97" s="63"/>
      <c r="I97" s="63"/>
      <c r="U97" s="6" t="s">
        <v>44</v>
      </c>
      <c r="V97" s="7">
        <v>16103</v>
      </c>
      <c r="W97" s="8">
        <v>2543413</v>
      </c>
      <c r="X97" s="8">
        <v>2634316</v>
      </c>
      <c r="Y97" s="7">
        <v>16103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41">
        <v>35001</v>
      </c>
      <c r="BA97" s="41">
        <v>65000</v>
      </c>
      <c r="BB97" s="32" t="s">
        <v>455</v>
      </c>
      <c r="BC97" s="38" t="s">
        <v>100</v>
      </c>
      <c r="BD97" s="45" t="s">
        <v>232</v>
      </c>
      <c r="BL97" s="91">
        <v>5001</v>
      </c>
      <c r="BM97" s="92">
        <v>6099905</v>
      </c>
      <c r="BN97" s="89" t="s">
        <v>221</v>
      </c>
      <c r="BO97" s="93" t="s">
        <v>342</v>
      </c>
      <c r="BP97" s="86"/>
    </row>
    <row r="98" spans="1:67" ht="12.75">
      <c r="A98" s="17"/>
      <c r="B98" s="59"/>
      <c r="C98" s="60"/>
      <c r="D98" s="61"/>
      <c r="E98" s="60"/>
      <c r="F98" s="60"/>
      <c r="G98" s="62"/>
      <c r="H98" s="63"/>
      <c r="I98" s="63"/>
      <c r="U98" s="6" t="s">
        <v>44</v>
      </c>
      <c r="V98" s="7">
        <v>16132</v>
      </c>
      <c r="W98" s="8">
        <v>2634317</v>
      </c>
      <c r="X98" s="8">
        <v>2723004</v>
      </c>
      <c r="Y98" s="7">
        <v>16132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41">
        <v>65001</v>
      </c>
      <c r="BA98" s="41">
        <v>300000</v>
      </c>
      <c r="BB98" s="32" t="s">
        <v>458</v>
      </c>
      <c r="BC98" s="38" t="s">
        <v>103</v>
      </c>
      <c r="BD98" s="45" t="s">
        <v>233</v>
      </c>
      <c r="BL98" s="98"/>
      <c r="BM98" s="98"/>
      <c r="BN98" s="341" t="s">
        <v>443</v>
      </c>
      <c r="BO98" s="46"/>
    </row>
    <row r="99" spans="1:66" ht="12.75">
      <c r="A99" s="17"/>
      <c r="B99" s="59"/>
      <c r="C99" s="60"/>
      <c r="D99" s="61"/>
      <c r="E99" s="60"/>
      <c r="F99" s="60"/>
      <c r="G99" s="62"/>
      <c r="H99" s="63"/>
      <c r="I99" s="63"/>
      <c r="U99" s="6" t="s">
        <v>44</v>
      </c>
      <c r="V99" s="7">
        <v>16163</v>
      </c>
      <c r="W99" s="8">
        <v>2723005</v>
      </c>
      <c r="X99" s="8">
        <v>2810312</v>
      </c>
      <c r="Y99" s="7">
        <v>16163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41">
        <v>300001</v>
      </c>
      <c r="BA99" s="41">
        <v>1400000</v>
      </c>
      <c r="BB99" s="32" t="s">
        <v>456</v>
      </c>
      <c r="BC99" s="38" t="s">
        <v>104</v>
      </c>
      <c r="BD99" s="45" t="s">
        <v>233</v>
      </c>
      <c r="BN99" s="100" t="s">
        <v>444</v>
      </c>
    </row>
    <row r="100" spans="1:67" ht="12.75">
      <c r="A100" s="17"/>
      <c r="B100" s="59"/>
      <c r="C100" s="60"/>
      <c r="D100" s="61"/>
      <c r="E100" s="60"/>
      <c r="F100" s="60"/>
      <c r="G100" s="62"/>
      <c r="H100" s="63"/>
      <c r="I100" s="63"/>
      <c r="U100" s="6" t="s">
        <v>44</v>
      </c>
      <c r="V100" s="7">
        <v>16193</v>
      </c>
      <c r="W100" s="8">
        <v>2810313</v>
      </c>
      <c r="X100" s="8">
        <v>2900312</v>
      </c>
      <c r="Y100" s="7">
        <v>16193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41">
        <v>1400001</v>
      </c>
      <c r="BA100" s="41">
        <v>2850000</v>
      </c>
      <c r="BB100" s="32" t="s">
        <v>456</v>
      </c>
      <c r="BC100" s="38">
        <v>3</v>
      </c>
      <c r="BD100" s="45" t="s">
        <v>233</v>
      </c>
      <c r="BL100" s="357" t="s">
        <v>33</v>
      </c>
      <c r="BM100" s="357"/>
      <c r="BN100" s="357"/>
      <c r="BO100" s="357"/>
    </row>
    <row r="101" spans="1:68" ht="12.75">
      <c r="A101" s="17"/>
      <c r="B101" s="59"/>
      <c r="C101" s="60"/>
      <c r="D101" s="61"/>
      <c r="E101" s="60"/>
      <c r="F101" s="60"/>
      <c r="G101" s="62"/>
      <c r="H101" s="63"/>
      <c r="I101" s="63"/>
      <c r="U101" s="6" t="s">
        <v>44</v>
      </c>
      <c r="V101" s="7">
        <v>16224</v>
      </c>
      <c r="W101" s="8">
        <v>2900313</v>
      </c>
      <c r="X101" s="8">
        <v>2981126</v>
      </c>
      <c r="Y101" s="7">
        <v>16224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41">
        <v>2850001</v>
      </c>
      <c r="BA101" s="41">
        <v>3888081</v>
      </c>
      <c r="BB101" s="32" t="s">
        <v>457</v>
      </c>
      <c r="BC101" s="38">
        <v>4</v>
      </c>
      <c r="BD101" s="45" t="s">
        <v>229</v>
      </c>
      <c r="BL101" s="87">
        <v>1</v>
      </c>
      <c r="BM101" s="88">
        <v>200000</v>
      </c>
      <c r="BN101" s="89" t="s">
        <v>340</v>
      </c>
      <c r="BO101" s="93" t="s">
        <v>338</v>
      </c>
      <c r="BP101" s="86"/>
    </row>
    <row r="102" spans="1:68" ht="12.75">
      <c r="A102" s="17"/>
      <c r="B102" s="59"/>
      <c r="C102" s="60"/>
      <c r="D102" s="61"/>
      <c r="E102" s="60"/>
      <c r="F102" s="60"/>
      <c r="G102" s="62"/>
      <c r="H102" s="63"/>
      <c r="I102" s="63"/>
      <c r="U102" s="6" t="s">
        <v>44</v>
      </c>
      <c r="V102" s="7">
        <v>16254</v>
      </c>
      <c r="W102" s="8">
        <v>2981127</v>
      </c>
      <c r="X102" s="8">
        <v>3051952</v>
      </c>
      <c r="Y102" s="7">
        <v>16254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41">
        <v>4200000</v>
      </c>
      <c r="BA102" s="41">
        <v>6099905</v>
      </c>
      <c r="BB102" s="32" t="s">
        <v>457</v>
      </c>
      <c r="BC102" s="38">
        <v>5</v>
      </c>
      <c r="BD102" s="45" t="s">
        <v>230</v>
      </c>
      <c r="BL102" s="91">
        <v>200001</v>
      </c>
      <c r="BM102" s="92">
        <v>6099905</v>
      </c>
      <c r="BN102" s="89" t="s">
        <v>341</v>
      </c>
      <c r="BO102" s="93" t="s">
        <v>339</v>
      </c>
      <c r="BP102" s="86"/>
    </row>
    <row r="103" spans="1:67" ht="12.75">
      <c r="A103" s="17"/>
      <c r="B103" s="59"/>
      <c r="C103" s="60"/>
      <c r="D103" s="61"/>
      <c r="E103" s="60"/>
      <c r="F103" s="60"/>
      <c r="G103" s="62"/>
      <c r="H103" s="63"/>
      <c r="I103" s="63"/>
      <c r="U103" s="6" t="s">
        <v>44</v>
      </c>
      <c r="V103" s="7">
        <v>16285</v>
      </c>
      <c r="W103" s="8">
        <v>3051953</v>
      </c>
      <c r="X103" s="8">
        <v>3114434</v>
      </c>
      <c r="Y103" s="7">
        <v>16285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341" t="s">
        <v>443</v>
      </c>
      <c r="BC103"/>
      <c r="BD103" s="3"/>
      <c r="BL103" s="98"/>
      <c r="BM103" s="98"/>
      <c r="BN103" s="341" t="s">
        <v>443</v>
      </c>
      <c r="BO103" s="46"/>
    </row>
    <row r="104" spans="1:66" ht="12.75">
      <c r="A104" s="17"/>
      <c r="B104" s="59"/>
      <c r="C104" s="60"/>
      <c r="D104" s="61"/>
      <c r="E104" s="60"/>
      <c r="F104" s="60"/>
      <c r="G104" s="62"/>
      <c r="H104" s="63"/>
      <c r="I104" s="63"/>
      <c r="U104" s="6" t="s">
        <v>44</v>
      </c>
      <c r="V104" s="7">
        <v>16316</v>
      </c>
      <c r="W104" s="8">
        <v>3114435</v>
      </c>
      <c r="X104" s="8">
        <v>3180532</v>
      </c>
      <c r="Y104" s="7">
        <v>16316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100" t="s">
        <v>444</v>
      </c>
      <c r="BC104"/>
      <c r="BD104" s="3"/>
      <c r="BN104" s="100" t="s">
        <v>444</v>
      </c>
    </row>
    <row r="105" spans="1:67" ht="12.75">
      <c r="A105" s="17"/>
      <c r="B105" s="59"/>
      <c r="C105" s="60"/>
      <c r="D105" s="61"/>
      <c r="E105" s="60"/>
      <c r="F105" s="60"/>
      <c r="G105" s="62"/>
      <c r="H105" s="63"/>
      <c r="I105" s="63"/>
      <c r="U105" s="6" t="s">
        <v>44</v>
      </c>
      <c r="V105" s="7">
        <v>16346</v>
      </c>
      <c r="W105" s="8">
        <v>3180533</v>
      </c>
      <c r="X105" s="8">
        <v>3241586</v>
      </c>
      <c r="Y105" s="7">
        <v>16346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 s="3"/>
      <c r="BL105" s="357" t="s">
        <v>212</v>
      </c>
      <c r="BM105" s="357"/>
      <c r="BN105" s="357"/>
      <c r="BO105" s="357"/>
    </row>
    <row r="106" spans="1:68" ht="12.75">
      <c r="A106" s="17"/>
      <c r="B106" s="59"/>
      <c r="C106" s="60"/>
      <c r="D106" s="61"/>
      <c r="E106" s="60"/>
      <c r="F106" s="60"/>
      <c r="G106" s="62"/>
      <c r="H106" s="63"/>
      <c r="I106" s="63"/>
      <c r="U106" s="6" t="s">
        <v>44</v>
      </c>
      <c r="V106" s="7">
        <v>16377</v>
      </c>
      <c r="W106" s="8">
        <v>3241587</v>
      </c>
      <c r="X106" s="8">
        <v>3302641</v>
      </c>
      <c r="Y106" s="7">
        <v>16377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 s="3"/>
      <c r="BL106" s="87">
        <v>1</v>
      </c>
      <c r="BM106" s="88">
        <v>50000</v>
      </c>
      <c r="BN106" s="89" t="s">
        <v>213</v>
      </c>
      <c r="BO106" s="93" t="s">
        <v>337</v>
      </c>
      <c r="BP106" s="86"/>
    </row>
    <row r="107" spans="1:68" ht="12.75">
      <c r="A107" s="17"/>
      <c r="B107" s="59"/>
      <c r="C107" s="60"/>
      <c r="D107" s="61"/>
      <c r="E107" s="60"/>
      <c r="F107" s="60"/>
      <c r="G107" s="62"/>
      <c r="H107" s="63"/>
      <c r="I107" s="63"/>
      <c r="U107" s="6" t="s">
        <v>44</v>
      </c>
      <c r="V107" s="7">
        <v>16407</v>
      </c>
      <c r="W107" s="8">
        <v>3302642</v>
      </c>
      <c r="X107" s="8">
        <v>3359159</v>
      </c>
      <c r="Y107" s="7">
        <v>16407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 s="3"/>
      <c r="BL107" s="91">
        <v>50001</v>
      </c>
      <c r="BM107" s="92">
        <v>6099905</v>
      </c>
      <c r="BN107" s="89" t="s">
        <v>214</v>
      </c>
      <c r="BO107" s="93" t="s">
        <v>336</v>
      </c>
      <c r="BP107" s="86"/>
    </row>
    <row r="108" spans="2:67" ht="12.75">
      <c r="B108" s="63"/>
      <c r="C108" s="63"/>
      <c r="D108" s="63"/>
      <c r="E108" s="63"/>
      <c r="F108" s="63"/>
      <c r="G108" s="64"/>
      <c r="H108" s="63"/>
      <c r="I108" s="63"/>
      <c r="U108" s="6" t="s">
        <v>44</v>
      </c>
      <c r="V108" s="7">
        <v>16438</v>
      </c>
      <c r="W108" s="8">
        <v>3359160</v>
      </c>
      <c r="X108" s="8">
        <v>3450503</v>
      </c>
      <c r="Y108" s="7">
        <v>16438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 s="3"/>
      <c r="BL108" s="98"/>
      <c r="BM108" s="98"/>
      <c r="BN108" s="341" t="s">
        <v>443</v>
      </c>
      <c r="BO108" s="46"/>
    </row>
    <row r="109" spans="2:66" ht="12.75">
      <c r="B109" s="63"/>
      <c r="C109" s="63"/>
      <c r="D109" s="63"/>
      <c r="E109" s="63"/>
      <c r="F109" s="63"/>
      <c r="G109" s="64"/>
      <c r="H109" s="63"/>
      <c r="I109" s="63"/>
      <c r="U109" s="6" t="s">
        <v>44</v>
      </c>
      <c r="V109" s="7">
        <v>16469</v>
      </c>
      <c r="W109" s="8">
        <v>3450504</v>
      </c>
      <c r="X109" s="8">
        <v>3531489</v>
      </c>
      <c r="Y109" s="7">
        <v>16469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 s="3"/>
      <c r="BN109" s="100" t="s">
        <v>444</v>
      </c>
    </row>
    <row r="110" spans="2:67" ht="12.75">
      <c r="B110" s="63"/>
      <c r="C110" s="63"/>
      <c r="D110" s="63"/>
      <c r="E110" s="63"/>
      <c r="F110" s="63"/>
      <c r="G110" s="64"/>
      <c r="H110" s="63"/>
      <c r="I110" s="63"/>
      <c r="U110" s="6" t="s">
        <v>44</v>
      </c>
      <c r="V110" s="7">
        <v>16497</v>
      </c>
      <c r="W110" s="8">
        <v>3531490</v>
      </c>
      <c r="X110" s="8">
        <v>3672442</v>
      </c>
      <c r="Y110" s="7">
        <v>16497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 s="3"/>
      <c r="BL110" s="357" t="s">
        <v>223</v>
      </c>
      <c r="BM110" s="357"/>
      <c r="BN110" s="357"/>
      <c r="BO110" s="357"/>
    </row>
    <row r="111" spans="2:68" ht="12.75">
      <c r="B111" s="63"/>
      <c r="C111" s="63"/>
      <c r="D111" s="63"/>
      <c r="E111" s="63"/>
      <c r="F111" s="63"/>
      <c r="G111" s="64"/>
      <c r="H111" s="63"/>
      <c r="I111" s="63"/>
      <c r="U111" s="6" t="s">
        <v>44</v>
      </c>
      <c r="V111" s="7">
        <v>16528</v>
      </c>
      <c r="W111" s="8">
        <v>3672443</v>
      </c>
      <c r="X111" s="8">
        <v>3717867</v>
      </c>
      <c r="Y111" s="7">
        <v>16528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3"/>
      <c r="BL111" s="87">
        <v>1</v>
      </c>
      <c r="BM111" s="88">
        <v>40000</v>
      </c>
      <c r="BN111" s="89" t="s">
        <v>332</v>
      </c>
      <c r="BO111" s="93" t="s">
        <v>334</v>
      </c>
      <c r="BP111" s="86"/>
    </row>
    <row r="112" spans="2:68" ht="12.75">
      <c r="B112" s="63"/>
      <c r="C112" s="63"/>
      <c r="D112" s="63"/>
      <c r="E112" s="63"/>
      <c r="F112" s="63"/>
      <c r="G112" s="64"/>
      <c r="H112" s="63"/>
      <c r="I112" s="63"/>
      <c r="U112" s="6" t="s">
        <v>44</v>
      </c>
      <c r="V112" s="7">
        <v>16558</v>
      </c>
      <c r="W112" s="8">
        <v>3717868</v>
      </c>
      <c r="X112" s="8">
        <v>3797768</v>
      </c>
      <c r="Y112" s="7">
        <v>16558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 s="3"/>
      <c r="BL112" s="91">
        <v>40001</v>
      </c>
      <c r="BM112" s="92">
        <v>780000</v>
      </c>
      <c r="BN112" s="89" t="s">
        <v>332</v>
      </c>
      <c r="BO112" s="93" t="s">
        <v>221</v>
      </c>
      <c r="BP112" s="86"/>
    </row>
    <row r="113" spans="2:68" ht="12.75">
      <c r="B113" s="63"/>
      <c r="C113" s="63"/>
      <c r="D113" s="63"/>
      <c r="E113" s="63"/>
      <c r="F113" s="63"/>
      <c r="G113" s="64"/>
      <c r="H113" s="63"/>
      <c r="I113" s="63"/>
      <c r="U113" s="6" t="s">
        <v>44</v>
      </c>
      <c r="V113" s="7">
        <v>16589</v>
      </c>
      <c r="W113" s="8">
        <v>3797769</v>
      </c>
      <c r="X113" s="8">
        <v>3875601</v>
      </c>
      <c r="Y113" s="7">
        <v>16589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 s="3"/>
      <c r="BL113" s="91">
        <v>780000</v>
      </c>
      <c r="BM113" s="92">
        <v>800000</v>
      </c>
      <c r="BN113" s="89" t="s">
        <v>333</v>
      </c>
      <c r="BO113" s="93" t="s">
        <v>221</v>
      </c>
      <c r="BP113" s="86"/>
    </row>
    <row r="114" spans="2:68" ht="12.75">
      <c r="B114" s="63"/>
      <c r="C114" s="63"/>
      <c r="D114" s="63"/>
      <c r="E114" s="63"/>
      <c r="F114" s="63"/>
      <c r="G114" s="64"/>
      <c r="H114" s="63"/>
      <c r="I114" s="63"/>
      <c r="U114" s="6" t="s">
        <v>44</v>
      </c>
      <c r="V114" s="7">
        <v>16619</v>
      </c>
      <c r="W114" s="8">
        <v>3875602</v>
      </c>
      <c r="X114" s="8">
        <v>3875603</v>
      </c>
      <c r="Y114" s="7">
        <v>16619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 s="3"/>
      <c r="BL114" s="91">
        <v>800001</v>
      </c>
      <c r="BM114" s="92">
        <v>6099905</v>
      </c>
      <c r="BN114" s="89" t="s">
        <v>335</v>
      </c>
      <c r="BO114" s="93" t="s">
        <v>221</v>
      </c>
      <c r="BP114" s="86"/>
    </row>
    <row r="115" spans="2:67" ht="12.75">
      <c r="B115" s="63"/>
      <c r="C115" s="63"/>
      <c r="D115" s="63"/>
      <c r="E115" s="63"/>
      <c r="F115" s="63"/>
      <c r="G115" s="64"/>
      <c r="H115" s="63"/>
      <c r="I115" s="63"/>
      <c r="U115" s="6" t="s">
        <v>44</v>
      </c>
      <c r="V115" s="7">
        <v>16650</v>
      </c>
      <c r="W115" s="8">
        <v>3875604</v>
      </c>
      <c r="X115" s="8">
        <v>3875605</v>
      </c>
      <c r="Y115" s="7">
        <v>16650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 s="3"/>
      <c r="BL115" s="98"/>
      <c r="BM115" s="98"/>
      <c r="BN115" s="341" t="s">
        <v>443</v>
      </c>
      <c r="BO115" s="46"/>
    </row>
    <row r="116" spans="2:66" ht="12.75">
      <c r="B116" s="63"/>
      <c r="C116" s="63"/>
      <c r="D116" s="63"/>
      <c r="E116" s="63"/>
      <c r="F116" s="63"/>
      <c r="G116" s="64"/>
      <c r="H116" s="63"/>
      <c r="I116" s="63"/>
      <c r="U116" s="6" t="s">
        <v>44</v>
      </c>
      <c r="V116" s="7">
        <v>16681</v>
      </c>
      <c r="W116" s="8">
        <v>3875606</v>
      </c>
      <c r="X116" s="8">
        <v>3875607</v>
      </c>
      <c r="Y116" s="7">
        <v>16681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 s="3"/>
      <c r="BN116" s="100" t="s">
        <v>444</v>
      </c>
    </row>
    <row r="117" spans="2:68" ht="12.75">
      <c r="B117" s="63"/>
      <c r="C117" s="63"/>
      <c r="D117" s="63"/>
      <c r="E117" s="63"/>
      <c r="F117" s="63"/>
      <c r="G117" s="64"/>
      <c r="H117" s="63"/>
      <c r="I117" s="63"/>
      <c r="U117" s="6" t="s">
        <v>44</v>
      </c>
      <c r="V117" s="7">
        <v>16711</v>
      </c>
      <c r="W117" s="8">
        <v>3875608</v>
      </c>
      <c r="X117" s="8">
        <v>3888081</v>
      </c>
      <c r="Y117" s="7">
        <v>16711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 s="3"/>
      <c r="BL117" s="357" t="s">
        <v>224</v>
      </c>
      <c r="BM117" s="357"/>
      <c r="BN117" s="357"/>
      <c r="BO117" s="357"/>
      <c r="BP117" s="84"/>
    </row>
    <row r="118" spans="2:68" ht="12.75">
      <c r="B118" s="63"/>
      <c r="C118" s="63"/>
      <c r="D118" s="63"/>
      <c r="E118" s="63"/>
      <c r="F118" s="63"/>
      <c r="G118" s="64"/>
      <c r="H118" s="63"/>
      <c r="I118" s="63"/>
      <c r="V118" s="1" t="s">
        <v>366</v>
      </c>
      <c r="W118" s="106">
        <v>3888082</v>
      </c>
      <c r="X118" s="106">
        <v>4100000</v>
      </c>
      <c r="Y118" s="1" t="s">
        <v>367</v>
      </c>
      <c r="AA118"/>
      <c r="AB118"/>
      <c r="AC118"/>
      <c r="AE118"/>
      <c r="AF118"/>
      <c r="AG118"/>
      <c r="AH118"/>
      <c r="AI118"/>
      <c r="AJ118"/>
      <c r="AT118"/>
      <c r="AU118"/>
      <c r="AV118"/>
      <c r="AW118"/>
      <c r="AX118"/>
      <c r="AZ118"/>
      <c r="BA118"/>
      <c r="BB118"/>
      <c r="BC118"/>
      <c r="BD118" s="3"/>
      <c r="BL118" s="87">
        <v>1</v>
      </c>
      <c r="BM118" s="88">
        <v>10000</v>
      </c>
      <c r="BN118" s="89" t="s">
        <v>327</v>
      </c>
      <c r="BO118" s="93" t="s">
        <v>326</v>
      </c>
      <c r="BP118" s="85" t="s">
        <v>330</v>
      </c>
    </row>
    <row r="119" spans="2:68" ht="12.75">
      <c r="B119" s="63"/>
      <c r="C119" s="63"/>
      <c r="D119" s="63"/>
      <c r="E119" s="63"/>
      <c r="F119" s="63"/>
      <c r="G119" s="64"/>
      <c r="H119" s="63"/>
      <c r="I119" s="63"/>
      <c r="V119" s="1" t="s">
        <v>368</v>
      </c>
      <c r="W119" s="106">
        <v>4400000</v>
      </c>
      <c r="X119" s="106">
        <v>4660000</v>
      </c>
      <c r="Y119" s="1" t="s">
        <v>368</v>
      </c>
      <c r="AA119"/>
      <c r="AB119"/>
      <c r="AC119"/>
      <c r="AE119"/>
      <c r="AF119"/>
      <c r="AG119"/>
      <c r="AH119"/>
      <c r="AI119"/>
      <c r="AT119"/>
      <c r="AU119"/>
      <c r="AV119"/>
      <c r="AW119"/>
      <c r="AX119"/>
      <c r="AZ119"/>
      <c r="BA119"/>
      <c r="BB119"/>
      <c r="BC119"/>
      <c r="BD119" s="3"/>
      <c r="BL119" s="91">
        <v>10001</v>
      </c>
      <c r="BM119" s="92">
        <v>70000</v>
      </c>
      <c r="BN119" s="89" t="s">
        <v>327</v>
      </c>
      <c r="BO119" s="93" t="s">
        <v>221</v>
      </c>
      <c r="BP119" s="85" t="s">
        <v>330</v>
      </c>
    </row>
    <row r="120" spans="2:68" ht="12.75">
      <c r="B120" s="63"/>
      <c r="C120" s="63"/>
      <c r="D120" s="63"/>
      <c r="E120" s="63"/>
      <c r="F120" s="63"/>
      <c r="G120" s="64"/>
      <c r="H120" s="63"/>
      <c r="I120" s="63"/>
      <c r="V120" s="1" t="s">
        <v>369</v>
      </c>
      <c r="W120" s="106">
        <v>5000000</v>
      </c>
      <c r="X120" s="106">
        <v>5000500</v>
      </c>
      <c r="Y120" s="1" t="s">
        <v>369</v>
      </c>
      <c r="AE120"/>
      <c r="AF120"/>
      <c r="AG120"/>
      <c r="AH120"/>
      <c r="AI120"/>
      <c r="AT120"/>
      <c r="AU120"/>
      <c r="AV120"/>
      <c r="AW120"/>
      <c r="AX120"/>
      <c r="AZ120"/>
      <c r="BA120"/>
      <c r="BB120"/>
      <c r="BC120"/>
      <c r="BD120" s="3"/>
      <c r="BL120" s="91">
        <v>70001</v>
      </c>
      <c r="BM120" s="92">
        <v>1650000</v>
      </c>
      <c r="BN120" s="89" t="s">
        <v>328</v>
      </c>
      <c r="BO120" s="93" t="s">
        <v>221</v>
      </c>
      <c r="BP120" s="85" t="s">
        <v>330</v>
      </c>
    </row>
    <row r="121" spans="2:68" ht="12.75">
      <c r="B121" s="63"/>
      <c r="C121" s="63"/>
      <c r="D121" s="63"/>
      <c r="E121" s="63"/>
      <c r="F121" s="63"/>
      <c r="G121" s="64"/>
      <c r="H121" s="63"/>
      <c r="I121" s="63"/>
      <c r="V121" s="1" t="s">
        <v>370</v>
      </c>
      <c r="W121" s="106">
        <v>5278246</v>
      </c>
      <c r="X121" s="106">
        <v>5488246</v>
      </c>
      <c r="Y121" s="1" t="s">
        <v>370</v>
      </c>
      <c r="AE121"/>
      <c r="AF121"/>
      <c r="AG121"/>
      <c r="AH121"/>
      <c r="AI121"/>
      <c r="AT121"/>
      <c r="AU121"/>
      <c r="AV121"/>
      <c r="AW121"/>
      <c r="AX121"/>
      <c r="AZ121"/>
      <c r="BA121"/>
      <c r="BB121"/>
      <c r="BC121"/>
      <c r="BD121" s="3"/>
      <c r="BL121" s="91">
        <v>1650001</v>
      </c>
      <c r="BM121" s="92">
        <v>6099905</v>
      </c>
      <c r="BN121" s="89" t="s">
        <v>328</v>
      </c>
      <c r="BO121" s="93" t="s">
        <v>221</v>
      </c>
      <c r="BP121" s="85" t="s">
        <v>329</v>
      </c>
    </row>
    <row r="122" spans="2:68" ht="12.75">
      <c r="B122" s="63"/>
      <c r="C122" s="63"/>
      <c r="D122" s="63"/>
      <c r="E122" s="63"/>
      <c r="F122" s="63"/>
      <c r="G122" s="64"/>
      <c r="H122" s="63"/>
      <c r="I122" s="63"/>
      <c r="V122" s="1" t="s">
        <v>371</v>
      </c>
      <c r="W122" s="1">
        <v>5793848</v>
      </c>
      <c r="X122" s="1">
        <v>6099905</v>
      </c>
      <c r="Y122" s="1" t="s">
        <v>371</v>
      </c>
      <c r="AE122"/>
      <c r="AF122"/>
      <c r="AG122"/>
      <c r="AH122"/>
      <c r="AI122"/>
      <c r="AT122"/>
      <c r="AU122"/>
      <c r="AV122"/>
      <c r="AW122"/>
      <c r="AX122"/>
      <c r="AZ122"/>
      <c r="BA122"/>
      <c r="BB122"/>
      <c r="BC122"/>
      <c r="BD122" s="3"/>
      <c r="BL122" s="98"/>
      <c r="BM122" s="98"/>
      <c r="BN122" s="341" t="s">
        <v>443</v>
      </c>
      <c r="BO122" s="46"/>
      <c r="BP122" s="105"/>
    </row>
    <row r="123" spans="2:66" ht="12.75">
      <c r="B123" s="63"/>
      <c r="C123" s="63"/>
      <c r="D123" s="63"/>
      <c r="E123" s="63"/>
      <c r="F123" s="63"/>
      <c r="G123" s="64"/>
      <c r="H123" s="63"/>
      <c r="I123" s="63"/>
      <c r="V123" s="2"/>
      <c r="AE123"/>
      <c r="AF123"/>
      <c r="AG123"/>
      <c r="AH123"/>
      <c r="AI123"/>
      <c r="AT123"/>
      <c r="AU123"/>
      <c r="AV123"/>
      <c r="AW123"/>
      <c r="AX123"/>
      <c r="AZ123"/>
      <c r="BA123"/>
      <c r="BB123"/>
      <c r="BC123"/>
      <c r="BD123" s="3"/>
      <c r="BN123" s="100" t="s">
        <v>444</v>
      </c>
    </row>
    <row r="124" spans="2:67" ht="12.75">
      <c r="B124" s="63"/>
      <c r="C124" s="63"/>
      <c r="D124" s="63"/>
      <c r="E124" s="63"/>
      <c r="F124" s="63"/>
      <c r="G124" s="64"/>
      <c r="H124" s="63"/>
      <c r="I124" s="63"/>
      <c r="V124" s="2"/>
      <c r="AT124"/>
      <c r="AU124"/>
      <c r="AV124"/>
      <c r="AW124"/>
      <c r="AX124"/>
      <c r="AZ124"/>
      <c r="BA124"/>
      <c r="BB124"/>
      <c r="BC124"/>
      <c r="BD124" s="3"/>
      <c r="BL124" s="357" t="s">
        <v>344</v>
      </c>
      <c r="BM124" s="357"/>
      <c r="BN124" s="357"/>
      <c r="BO124" s="357"/>
    </row>
    <row r="125" spans="2:67" ht="12.75">
      <c r="B125" s="63"/>
      <c r="C125" s="63"/>
      <c r="D125" s="63"/>
      <c r="E125" s="63"/>
      <c r="F125" s="63"/>
      <c r="G125" s="64"/>
      <c r="H125" s="63"/>
      <c r="I125" s="63"/>
      <c r="V125" s="2"/>
      <c r="AT125"/>
      <c r="AU125"/>
      <c r="AV125"/>
      <c r="AW125"/>
      <c r="AX125"/>
      <c r="AZ125"/>
      <c r="BA125"/>
      <c r="BB125"/>
      <c r="BC125"/>
      <c r="BD125" s="3"/>
      <c r="BL125" s="87">
        <v>1</v>
      </c>
      <c r="BM125" s="88">
        <v>50000</v>
      </c>
      <c r="BN125" s="89" t="s">
        <v>213</v>
      </c>
      <c r="BO125" s="93" t="s">
        <v>221</v>
      </c>
    </row>
    <row r="126" spans="2:67" ht="12.75">
      <c r="B126" s="63"/>
      <c r="C126" s="63"/>
      <c r="D126" s="63"/>
      <c r="E126" s="63"/>
      <c r="F126" s="63"/>
      <c r="G126" s="64"/>
      <c r="H126" s="63"/>
      <c r="I126" s="63"/>
      <c r="V126" s="2"/>
      <c r="AT126"/>
      <c r="AU126"/>
      <c r="AV126"/>
      <c r="AW126"/>
      <c r="AX126"/>
      <c r="AZ126"/>
      <c r="BA126"/>
      <c r="BB126"/>
      <c r="BC126"/>
      <c r="BD126" s="3"/>
      <c r="BL126" s="87">
        <v>50001</v>
      </c>
      <c r="BM126" s="88">
        <v>6099905</v>
      </c>
      <c r="BN126" s="89" t="s">
        <v>214</v>
      </c>
      <c r="BO126" s="93" t="s">
        <v>221</v>
      </c>
    </row>
    <row r="127" spans="2:66" ht="12.75">
      <c r="B127" s="63"/>
      <c r="C127" s="63"/>
      <c r="D127" s="63"/>
      <c r="E127" s="63"/>
      <c r="F127" s="63"/>
      <c r="G127" s="64"/>
      <c r="H127" s="63"/>
      <c r="I127" s="63"/>
      <c r="V127" s="2"/>
      <c r="AT127"/>
      <c r="AU127"/>
      <c r="AV127"/>
      <c r="AW127"/>
      <c r="AX127"/>
      <c r="AZ127"/>
      <c r="BA127"/>
      <c r="BB127"/>
      <c r="BC127"/>
      <c r="BD127" s="3"/>
      <c r="BN127" s="341" t="s">
        <v>443</v>
      </c>
    </row>
    <row r="128" spans="2:66" ht="12.75">
      <c r="B128" s="63"/>
      <c r="C128" s="63"/>
      <c r="D128" s="63"/>
      <c r="E128" s="63"/>
      <c r="F128" s="63"/>
      <c r="G128" s="64"/>
      <c r="H128" s="63"/>
      <c r="I128" s="63"/>
      <c r="V128" s="2"/>
      <c r="AT128"/>
      <c r="AU128"/>
      <c r="AV128"/>
      <c r="AW128"/>
      <c r="AX128"/>
      <c r="AZ128"/>
      <c r="BA128"/>
      <c r="BB128"/>
      <c r="BC128"/>
      <c r="BD128" s="3"/>
      <c r="BN128" s="100" t="s">
        <v>444</v>
      </c>
    </row>
    <row r="129" spans="2:56" ht="12.75">
      <c r="B129" s="63"/>
      <c r="C129" s="63"/>
      <c r="D129" s="63"/>
      <c r="E129" s="63"/>
      <c r="F129" s="63"/>
      <c r="G129" s="64"/>
      <c r="H129" s="63"/>
      <c r="I129" s="63"/>
      <c r="V129" s="2"/>
      <c r="AT129"/>
      <c r="AU129"/>
      <c r="AV129"/>
      <c r="AW129"/>
      <c r="AX129"/>
      <c r="AZ129"/>
      <c r="BA129"/>
      <c r="BB129"/>
      <c r="BC129"/>
      <c r="BD129" s="3"/>
    </row>
    <row r="130" spans="2:67" ht="12.75">
      <c r="B130" s="63"/>
      <c r="C130" s="63"/>
      <c r="D130" s="63"/>
      <c r="E130" s="63"/>
      <c r="F130" s="63"/>
      <c r="G130" s="64"/>
      <c r="H130" s="63"/>
      <c r="I130" s="63"/>
      <c r="V130" s="2"/>
      <c r="AT130"/>
      <c r="AU130"/>
      <c r="AV130"/>
      <c r="AW130"/>
      <c r="AX130"/>
      <c r="AZ130"/>
      <c r="BA130"/>
      <c r="BB130"/>
      <c r="BC130"/>
      <c r="BD130" s="3"/>
      <c r="BL130" s="357" t="s">
        <v>344</v>
      </c>
      <c r="BM130" s="357"/>
      <c r="BN130" s="357"/>
      <c r="BO130" s="357"/>
    </row>
    <row r="131" spans="2:67" ht="12.75">
      <c r="B131" s="63"/>
      <c r="C131" s="63"/>
      <c r="D131" s="63"/>
      <c r="E131" s="63"/>
      <c r="F131" s="63"/>
      <c r="G131" s="64"/>
      <c r="H131" s="63"/>
      <c r="I131" s="63"/>
      <c r="V131" s="2"/>
      <c r="AT131"/>
      <c r="AU131"/>
      <c r="AV131"/>
      <c r="AW131"/>
      <c r="AX131"/>
      <c r="AZ131"/>
      <c r="BA131"/>
      <c r="BB131"/>
      <c r="BC131"/>
      <c r="BD131" s="3"/>
      <c r="BL131" s="87">
        <v>1</v>
      </c>
      <c r="BM131" s="88">
        <v>40000</v>
      </c>
      <c r="BN131" s="89" t="s">
        <v>213</v>
      </c>
      <c r="BO131" s="93" t="s">
        <v>361</v>
      </c>
    </row>
    <row r="132" spans="2:67" ht="12.75">
      <c r="B132" s="63"/>
      <c r="C132" s="63"/>
      <c r="D132" s="63"/>
      <c r="E132" s="63"/>
      <c r="F132" s="63"/>
      <c r="G132" s="64"/>
      <c r="H132" s="63"/>
      <c r="I132" s="63"/>
      <c r="V132" s="2"/>
      <c r="AT132"/>
      <c r="AU132"/>
      <c r="AV132"/>
      <c r="AW132"/>
      <c r="AX132"/>
      <c r="AZ132"/>
      <c r="BA132"/>
      <c r="BB132"/>
      <c r="BC132"/>
      <c r="BD132" s="3"/>
      <c r="BL132" s="87">
        <v>40001</v>
      </c>
      <c r="BM132" s="88">
        <v>6099905</v>
      </c>
      <c r="BN132" s="89" t="s">
        <v>214</v>
      </c>
      <c r="BO132" s="93" t="s">
        <v>221</v>
      </c>
    </row>
    <row r="133" spans="2:66" ht="12.75">
      <c r="B133" s="63"/>
      <c r="C133" s="63"/>
      <c r="D133" s="63"/>
      <c r="E133" s="63"/>
      <c r="F133" s="63"/>
      <c r="G133" s="64"/>
      <c r="H133" s="63"/>
      <c r="I133" s="63"/>
      <c r="V133" s="2"/>
      <c r="AT133"/>
      <c r="AU133"/>
      <c r="AV133"/>
      <c r="AW133"/>
      <c r="AX133"/>
      <c r="AZ133"/>
      <c r="BA133"/>
      <c r="BB133"/>
      <c r="BC133"/>
      <c r="BD133" s="3"/>
      <c r="BN133" s="341" t="s">
        <v>443</v>
      </c>
    </row>
    <row r="134" spans="2:66" ht="12.75">
      <c r="B134" s="63"/>
      <c r="C134" s="63"/>
      <c r="D134" s="63"/>
      <c r="E134" s="63"/>
      <c r="F134" s="63"/>
      <c r="G134" s="64"/>
      <c r="H134" s="63"/>
      <c r="I134" s="63"/>
      <c r="V134" s="2"/>
      <c r="AT134"/>
      <c r="AU134"/>
      <c r="AV134"/>
      <c r="AW134"/>
      <c r="AX134"/>
      <c r="AZ134"/>
      <c r="BA134"/>
      <c r="BB134"/>
      <c r="BC134"/>
      <c r="BD134" s="3"/>
      <c r="BN134" s="100" t="s">
        <v>444</v>
      </c>
    </row>
    <row r="135" spans="2:56" ht="12.75">
      <c r="B135" s="63"/>
      <c r="C135" s="63"/>
      <c r="D135" s="63"/>
      <c r="E135" s="63"/>
      <c r="F135" s="63"/>
      <c r="G135" s="64"/>
      <c r="H135" s="63"/>
      <c r="I135" s="63"/>
      <c r="V135" s="2"/>
      <c r="AT135"/>
      <c r="AU135"/>
      <c r="AV135"/>
      <c r="AW135"/>
      <c r="AX135"/>
      <c r="AZ135"/>
      <c r="BA135"/>
      <c r="BB135"/>
      <c r="BC135"/>
      <c r="BD135" s="3"/>
    </row>
    <row r="136" spans="2:56" ht="12.75">
      <c r="B136" s="63"/>
      <c r="C136" s="63"/>
      <c r="D136" s="63"/>
      <c r="E136" s="63"/>
      <c r="F136" s="63"/>
      <c r="G136" s="64"/>
      <c r="H136" s="63"/>
      <c r="I136" s="63"/>
      <c r="V136" s="2"/>
      <c r="AT136"/>
      <c r="AU136"/>
      <c r="AV136"/>
      <c r="AW136"/>
      <c r="AX136"/>
      <c r="AZ136"/>
      <c r="BA136"/>
      <c r="BB136"/>
      <c r="BC136"/>
      <c r="BD136" s="3"/>
    </row>
    <row r="137" spans="2:56" ht="12.75">
      <c r="B137" s="63"/>
      <c r="C137" s="63"/>
      <c r="D137" s="63"/>
      <c r="E137" s="63"/>
      <c r="F137" s="63"/>
      <c r="G137" s="64"/>
      <c r="H137" s="63"/>
      <c r="I137" s="63"/>
      <c r="V137" s="2"/>
      <c r="AT137"/>
      <c r="AU137"/>
      <c r="AV137"/>
      <c r="AW137"/>
      <c r="AX137"/>
      <c r="AZ137"/>
      <c r="BA137"/>
      <c r="BB137"/>
      <c r="BC137"/>
      <c r="BD137" s="3"/>
    </row>
    <row r="138" spans="2:56" ht="12.75">
      <c r="B138" s="63"/>
      <c r="C138" s="63"/>
      <c r="D138" s="63"/>
      <c r="E138" s="63"/>
      <c r="F138" s="63"/>
      <c r="G138" s="64"/>
      <c r="H138" s="63"/>
      <c r="I138" s="63"/>
      <c r="V138" s="2"/>
      <c r="AT138"/>
      <c r="AU138"/>
      <c r="AV138"/>
      <c r="AW138"/>
      <c r="AX138"/>
      <c r="AZ138"/>
      <c r="BA138"/>
      <c r="BB138"/>
      <c r="BC138"/>
      <c r="BD138" s="3"/>
    </row>
    <row r="139" spans="2:56" ht="12.75">
      <c r="B139" s="63"/>
      <c r="C139" s="63"/>
      <c r="D139" s="63"/>
      <c r="E139" s="63"/>
      <c r="F139" s="63"/>
      <c r="G139" s="64"/>
      <c r="H139" s="63"/>
      <c r="I139" s="63"/>
      <c r="V139" s="2"/>
      <c r="AT139"/>
      <c r="AU139"/>
      <c r="AV139"/>
      <c r="AW139"/>
      <c r="AX139"/>
      <c r="AZ139"/>
      <c r="BA139"/>
      <c r="BB139"/>
      <c r="BC139"/>
      <c r="BD139" s="3"/>
    </row>
    <row r="140" spans="2:56" ht="12.75">
      <c r="B140" s="63"/>
      <c r="C140" s="63"/>
      <c r="D140" s="63"/>
      <c r="E140" s="63"/>
      <c r="F140" s="63"/>
      <c r="G140" s="64"/>
      <c r="H140" s="63"/>
      <c r="I140" s="63"/>
      <c r="V140" s="2"/>
      <c r="AZ140"/>
      <c r="BA140"/>
      <c r="BB140"/>
      <c r="BC140"/>
      <c r="BD140" s="3"/>
    </row>
    <row r="141" spans="2:56" ht="12.75">
      <c r="B141" s="63"/>
      <c r="C141" s="63"/>
      <c r="D141" s="63"/>
      <c r="E141" s="63"/>
      <c r="F141" s="63"/>
      <c r="G141" s="64"/>
      <c r="H141" s="63"/>
      <c r="I141" s="63"/>
      <c r="V141" s="2"/>
      <c r="AZ141"/>
      <c r="BA141"/>
      <c r="BB141"/>
      <c r="BC141"/>
      <c r="BD141" s="3"/>
    </row>
    <row r="142" spans="2:56" ht="12.75">
      <c r="B142" s="63"/>
      <c r="C142" s="63"/>
      <c r="D142" s="63"/>
      <c r="E142" s="63"/>
      <c r="F142" s="63"/>
      <c r="G142" s="64"/>
      <c r="H142" s="63"/>
      <c r="I142" s="63"/>
      <c r="V142" s="2"/>
      <c r="AZ142"/>
      <c r="BA142"/>
      <c r="BB142"/>
      <c r="BC142"/>
      <c r="BD142" s="3"/>
    </row>
    <row r="143" spans="2:56" ht="12.75">
      <c r="B143" s="63"/>
      <c r="C143" s="63"/>
      <c r="D143" s="63"/>
      <c r="E143" s="63"/>
      <c r="F143" s="63"/>
      <c r="G143" s="64"/>
      <c r="H143" s="63"/>
      <c r="I143" s="63"/>
      <c r="V143" s="2"/>
      <c r="AZ143"/>
      <c r="BA143"/>
      <c r="BB143"/>
      <c r="BC143"/>
      <c r="BD143" s="3"/>
    </row>
    <row r="144" spans="2:56" ht="12.75">
      <c r="B144" s="63"/>
      <c r="C144" s="63"/>
      <c r="D144" s="63"/>
      <c r="E144" s="63"/>
      <c r="F144" s="63"/>
      <c r="G144" s="64"/>
      <c r="H144" s="63"/>
      <c r="I144" s="63"/>
      <c r="AZ144"/>
      <c r="BA144"/>
      <c r="BB144"/>
      <c r="BC144"/>
      <c r="BD144" s="3"/>
    </row>
    <row r="145" spans="2:56" ht="12.75">
      <c r="B145" s="63"/>
      <c r="C145" s="63"/>
      <c r="D145" s="63"/>
      <c r="E145" s="63"/>
      <c r="F145" s="63"/>
      <c r="G145" s="64"/>
      <c r="H145" s="63"/>
      <c r="I145" s="63"/>
      <c r="AZ145"/>
      <c r="BA145"/>
      <c r="BB145"/>
      <c r="BC145"/>
      <c r="BD145" s="3"/>
    </row>
    <row r="146" spans="2:56" ht="12.75">
      <c r="B146" s="63"/>
      <c r="C146" s="63"/>
      <c r="D146" s="63"/>
      <c r="E146" s="63"/>
      <c r="F146" s="63"/>
      <c r="G146" s="64"/>
      <c r="H146" s="63"/>
      <c r="I146" s="63"/>
      <c r="AZ146"/>
      <c r="BA146"/>
      <c r="BB146"/>
      <c r="BC146"/>
      <c r="BD146" s="3"/>
    </row>
    <row r="147" spans="2:56" ht="12.75">
      <c r="B147" s="63"/>
      <c r="C147" s="63"/>
      <c r="D147" s="63"/>
      <c r="E147" s="63"/>
      <c r="F147" s="63"/>
      <c r="G147" s="64"/>
      <c r="H147" s="63"/>
      <c r="I147" s="63"/>
      <c r="AZ147"/>
      <c r="BA147"/>
      <c r="BB147"/>
      <c r="BC147"/>
      <c r="BD147" s="3"/>
    </row>
    <row r="148" spans="2:9" ht="12.75">
      <c r="B148" s="63"/>
      <c r="C148" s="63"/>
      <c r="D148" s="63"/>
      <c r="E148" s="63"/>
      <c r="F148" s="63"/>
      <c r="G148" s="64"/>
      <c r="H148" s="63"/>
      <c r="I148" s="63"/>
    </row>
    <row r="149" spans="2:9" ht="12.75">
      <c r="B149" s="63"/>
      <c r="C149" s="63"/>
      <c r="D149" s="63"/>
      <c r="E149" s="63"/>
      <c r="F149" s="63"/>
      <c r="G149" s="64"/>
      <c r="H149" s="63"/>
      <c r="I149" s="63"/>
    </row>
    <row r="150" spans="2:9" ht="12.75">
      <c r="B150" s="63"/>
      <c r="C150" s="63"/>
      <c r="D150" s="63"/>
      <c r="E150" s="63"/>
      <c r="F150" s="63"/>
      <c r="G150" s="64"/>
      <c r="H150" s="63"/>
      <c r="I150" s="63"/>
    </row>
    <row r="151" spans="2:9" ht="12.75">
      <c r="B151" s="63"/>
      <c r="C151" s="63"/>
      <c r="D151" s="63"/>
      <c r="E151" s="63"/>
      <c r="F151" s="63"/>
      <c r="G151" s="64"/>
      <c r="H151" s="63"/>
      <c r="I151" s="63"/>
    </row>
    <row r="152" spans="2:9" ht="12.75">
      <c r="B152" s="63"/>
      <c r="C152" s="63"/>
      <c r="D152" s="63"/>
      <c r="E152" s="63"/>
      <c r="F152" s="63"/>
      <c r="G152" s="64"/>
      <c r="H152" s="63"/>
      <c r="I152" s="63"/>
    </row>
    <row r="153" spans="2:9" ht="12.75">
      <c r="B153" s="63"/>
      <c r="C153" s="63"/>
      <c r="D153" s="63"/>
      <c r="E153" s="63"/>
      <c r="F153" s="63"/>
      <c r="G153" s="64"/>
      <c r="H153" s="63"/>
      <c r="I153" s="63"/>
    </row>
    <row r="154" spans="2:9" ht="12.75">
      <c r="B154" s="63"/>
      <c r="C154" s="63"/>
      <c r="D154" s="63"/>
      <c r="E154" s="63"/>
      <c r="F154" s="63"/>
      <c r="G154" s="64"/>
      <c r="H154" s="63"/>
      <c r="I154" s="63"/>
    </row>
    <row r="155" spans="2:9" ht="12.75">
      <c r="B155" s="63"/>
      <c r="C155" s="63"/>
      <c r="D155" s="63"/>
      <c r="E155" s="63"/>
      <c r="F155" s="63"/>
      <c r="G155" s="64"/>
      <c r="H155" s="63"/>
      <c r="I155" s="63"/>
    </row>
    <row r="156" spans="2:9" ht="12.75">
      <c r="B156" s="63"/>
      <c r="C156" s="63"/>
      <c r="D156" s="63"/>
      <c r="E156" s="63"/>
      <c r="F156" s="63"/>
      <c r="G156" s="64"/>
      <c r="H156" s="63"/>
      <c r="I156" s="63"/>
    </row>
    <row r="157" spans="2:9" ht="12.75">
      <c r="B157" s="63"/>
      <c r="C157" s="63"/>
      <c r="D157" s="63"/>
      <c r="E157" s="63"/>
      <c r="F157" s="63"/>
      <c r="G157" s="64"/>
      <c r="H157" s="63"/>
      <c r="I157" s="63"/>
    </row>
    <row r="158" spans="2:9" ht="12.75">
      <c r="B158" s="63"/>
      <c r="C158" s="63"/>
      <c r="D158" s="63"/>
      <c r="E158" s="63"/>
      <c r="F158" s="63"/>
      <c r="G158" s="64"/>
      <c r="H158" s="63"/>
      <c r="I158" s="63"/>
    </row>
    <row r="159" spans="2:9" ht="12.75">
      <c r="B159" s="63"/>
      <c r="C159" s="63"/>
      <c r="D159" s="63"/>
      <c r="E159" s="63"/>
      <c r="F159" s="63"/>
      <c r="G159" s="64"/>
      <c r="H159" s="63"/>
      <c r="I159" s="63"/>
    </row>
    <row r="160" spans="2:9" ht="12.75">
      <c r="B160" s="63"/>
      <c r="C160" s="63"/>
      <c r="D160" s="63"/>
      <c r="E160" s="63"/>
      <c r="F160" s="63"/>
      <c r="G160" s="64"/>
      <c r="H160" s="63"/>
      <c r="I160" s="63"/>
    </row>
    <row r="161" spans="2:9" ht="12.75">
      <c r="B161" s="63"/>
      <c r="C161" s="63"/>
      <c r="D161" s="63"/>
      <c r="E161" s="63"/>
      <c r="F161" s="63"/>
      <c r="G161" s="64"/>
      <c r="H161" s="63"/>
      <c r="I161" s="63"/>
    </row>
    <row r="162" spans="2:9" ht="12.75">
      <c r="B162" s="63"/>
      <c r="C162" s="63"/>
      <c r="D162" s="63"/>
      <c r="E162" s="63"/>
      <c r="F162" s="63"/>
      <c r="G162" s="64"/>
      <c r="H162" s="63"/>
      <c r="I162" s="63"/>
    </row>
    <row r="163" spans="2:9" ht="12.75">
      <c r="B163" s="63"/>
      <c r="C163" s="63"/>
      <c r="D163" s="63"/>
      <c r="E163" s="63"/>
      <c r="F163" s="63"/>
      <c r="G163" s="64"/>
      <c r="H163" s="63"/>
      <c r="I163" s="63"/>
    </row>
    <row r="164" spans="2:9" ht="12.75">
      <c r="B164" s="63"/>
      <c r="C164" s="63"/>
      <c r="D164" s="63"/>
      <c r="E164" s="63"/>
      <c r="F164" s="63"/>
      <c r="G164" s="64"/>
      <c r="H164" s="63"/>
      <c r="I164" s="63"/>
    </row>
    <row r="165" spans="2:9" ht="12.75">
      <c r="B165" s="63"/>
      <c r="C165" s="63"/>
      <c r="D165" s="63"/>
      <c r="E165" s="63"/>
      <c r="F165" s="63"/>
      <c r="G165" s="64"/>
      <c r="H165" s="63"/>
      <c r="I165" s="63"/>
    </row>
    <row r="166" spans="2:9" ht="12.75">
      <c r="B166" s="63"/>
      <c r="C166" s="63"/>
      <c r="D166" s="63"/>
      <c r="E166" s="63"/>
      <c r="F166" s="63"/>
      <c r="G166" s="64"/>
      <c r="H166" s="63"/>
      <c r="I166" s="63"/>
    </row>
    <row r="167" spans="2:9" ht="12.75">
      <c r="B167" s="63"/>
      <c r="C167" s="63"/>
      <c r="D167" s="63"/>
      <c r="E167" s="63"/>
      <c r="F167" s="63"/>
      <c r="G167" s="64"/>
      <c r="H167" s="63"/>
      <c r="I167" s="63"/>
    </row>
    <row r="168" spans="2:9" ht="12.75">
      <c r="B168" s="63"/>
      <c r="C168" s="63"/>
      <c r="D168" s="63"/>
      <c r="E168" s="63"/>
      <c r="F168" s="63"/>
      <c r="G168" s="64"/>
      <c r="H168" s="63"/>
      <c r="I168" s="63"/>
    </row>
    <row r="169" spans="2:9" ht="12.75">
      <c r="B169" s="63"/>
      <c r="C169" s="63"/>
      <c r="D169" s="63"/>
      <c r="E169" s="63"/>
      <c r="F169" s="63"/>
      <c r="G169" s="64"/>
      <c r="H169" s="63"/>
      <c r="I169" s="63"/>
    </row>
    <row r="170" spans="2:9" ht="12.75">
      <c r="B170" s="63"/>
      <c r="C170" s="63"/>
      <c r="D170" s="63"/>
      <c r="E170" s="63"/>
      <c r="F170" s="63"/>
      <c r="G170" s="64"/>
      <c r="H170" s="63"/>
      <c r="I170" s="63"/>
    </row>
    <row r="171" spans="2:9" ht="12.75">
      <c r="B171" s="63"/>
      <c r="C171" s="63"/>
      <c r="D171" s="63"/>
      <c r="E171" s="63"/>
      <c r="F171" s="63"/>
      <c r="G171" s="64"/>
      <c r="H171" s="63"/>
      <c r="I171" s="63"/>
    </row>
    <row r="172" spans="2:9" ht="12.75">
      <c r="B172" s="63"/>
      <c r="C172" s="63"/>
      <c r="D172" s="63"/>
      <c r="E172" s="63"/>
      <c r="F172" s="63"/>
      <c r="G172" s="64"/>
      <c r="H172" s="63"/>
      <c r="I172" s="63"/>
    </row>
    <row r="173" spans="2:9" ht="12.75">
      <c r="B173" s="63"/>
      <c r="C173" s="63"/>
      <c r="D173" s="63"/>
      <c r="E173" s="63"/>
      <c r="F173" s="63"/>
      <c r="G173" s="64"/>
      <c r="H173" s="63"/>
      <c r="I173" s="63"/>
    </row>
    <row r="174" spans="2:9" ht="12.75">
      <c r="B174" s="63"/>
      <c r="C174" s="63"/>
      <c r="D174" s="63"/>
      <c r="E174" s="63"/>
      <c r="F174" s="63"/>
      <c r="G174" s="64"/>
      <c r="H174" s="63"/>
      <c r="I174" s="63"/>
    </row>
    <row r="175" spans="2:9" ht="12.75">
      <c r="B175" s="63"/>
      <c r="C175" s="63"/>
      <c r="D175" s="63"/>
      <c r="E175" s="63"/>
      <c r="F175" s="63"/>
      <c r="G175" s="64"/>
      <c r="H175" s="63"/>
      <c r="I175" s="63"/>
    </row>
    <row r="176" spans="2:9" ht="12.75">
      <c r="B176" s="63"/>
      <c r="C176" s="63"/>
      <c r="D176" s="63"/>
      <c r="E176" s="63"/>
      <c r="F176" s="63"/>
      <c r="G176" s="64"/>
      <c r="H176" s="63"/>
      <c r="I176" s="63"/>
    </row>
    <row r="177" spans="2:9" ht="12.75">
      <c r="B177" s="63"/>
      <c r="C177" s="63"/>
      <c r="D177" s="63"/>
      <c r="E177" s="63"/>
      <c r="F177" s="63"/>
      <c r="G177" s="64"/>
      <c r="H177" s="63"/>
      <c r="I177" s="63"/>
    </row>
    <row r="178" spans="2:9" ht="12.75">
      <c r="B178" s="63"/>
      <c r="C178" s="63"/>
      <c r="D178" s="63"/>
      <c r="E178" s="63"/>
      <c r="F178" s="63"/>
      <c r="G178" s="64"/>
      <c r="H178" s="63"/>
      <c r="I178" s="63"/>
    </row>
    <row r="179" spans="2:9" ht="12.75">
      <c r="B179" s="63"/>
      <c r="C179" s="63"/>
      <c r="D179" s="63"/>
      <c r="E179" s="63"/>
      <c r="F179" s="63"/>
      <c r="G179" s="64"/>
      <c r="H179" s="63"/>
      <c r="I179" s="63"/>
    </row>
    <row r="180" spans="2:9" ht="12.75">
      <c r="B180" s="63"/>
      <c r="C180" s="63"/>
      <c r="D180" s="63"/>
      <c r="E180" s="63"/>
      <c r="F180" s="63"/>
      <c r="G180" s="64"/>
      <c r="H180" s="63"/>
      <c r="I180" s="63"/>
    </row>
    <row r="181" spans="2:9" ht="12.75">
      <c r="B181" s="63"/>
      <c r="C181" s="63"/>
      <c r="D181" s="63"/>
      <c r="E181" s="63"/>
      <c r="F181" s="63"/>
      <c r="G181" s="64"/>
      <c r="H181" s="63"/>
      <c r="I181" s="63"/>
    </row>
    <row r="182" spans="2:9" ht="12.75">
      <c r="B182" s="63"/>
      <c r="C182" s="63"/>
      <c r="D182" s="63"/>
      <c r="E182" s="63"/>
      <c r="F182" s="63"/>
      <c r="G182" s="64"/>
      <c r="H182" s="63"/>
      <c r="I182" s="63"/>
    </row>
    <row r="183" spans="2:9" ht="12.75">
      <c r="B183" s="63"/>
      <c r="C183" s="63"/>
      <c r="D183" s="63"/>
      <c r="E183" s="63"/>
      <c r="F183" s="63"/>
      <c r="G183" s="64"/>
      <c r="H183" s="63"/>
      <c r="I183" s="63"/>
    </row>
    <row r="184" spans="2:9" ht="12.75">
      <c r="B184" s="63"/>
      <c r="C184" s="63"/>
      <c r="D184" s="63"/>
      <c r="E184" s="63"/>
      <c r="F184" s="63"/>
      <c r="G184" s="64"/>
      <c r="H184" s="63"/>
      <c r="I184" s="63"/>
    </row>
    <row r="185" spans="2:9" ht="12.75">
      <c r="B185" s="63"/>
      <c r="C185" s="63"/>
      <c r="D185" s="63"/>
      <c r="E185" s="63"/>
      <c r="F185" s="63"/>
      <c r="G185" s="64"/>
      <c r="H185" s="63"/>
      <c r="I185" s="63"/>
    </row>
    <row r="186" spans="2:9" ht="12.75">
      <c r="B186" s="63"/>
      <c r="C186" s="63"/>
      <c r="D186" s="63"/>
      <c r="E186" s="63"/>
      <c r="F186" s="63"/>
      <c r="G186" s="64"/>
      <c r="H186" s="63"/>
      <c r="I186" s="63"/>
    </row>
    <row r="187" spans="2:9" ht="12.75">
      <c r="B187" s="63"/>
      <c r="C187" s="63"/>
      <c r="D187" s="63"/>
      <c r="E187" s="63"/>
      <c r="F187" s="63"/>
      <c r="G187" s="64"/>
      <c r="H187" s="63"/>
      <c r="I187" s="63"/>
    </row>
    <row r="188" spans="2:9" ht="12.75">
      <c r="B188" s="63"/>
      <c r="C188" s="63"/>
      <c r="D188" s="63"/>
      <c r="E188" s="63"/>
      <c r="F188" s="63"/>
      <c r="G188" s="64"/>
      <c r="H188" s="63"/>
      <c r="I188" s="63"/>
    </row>
    <row r="189" spans="2:9" ht="12.75">
      <c r="B189" s="63"/>
      <c r="C189" s="63"/>
      <c r="D189" s="63"/>
      <c r="E189" s="63"/>
      <c r="F189" s="63"/>
      <c r="G189" s="64"/>
      <c r="H189" s="63"/>
      <c r="I189" s="63"/>
    </row>
    <row r="190" spans="2:9" ht="12.75">
      <c r="B190" s="63"/>
      <c r="C190" s="63"/>
      <c r="D190" s="63"/>
      <c r="E190" s="63"/>
      <c r="F190" s="63"/>
      <c r="G190" s="64"/>
      <c r="H190" s="63"/>
      <c r="I190" s="63"/>
    </row>
    <row r="191" spans="2:9" ht="12.75">
      <c r="B191" s="63"/>
      <c r="C191" s="63"/>
      <c r="D191" s="63"/>
      <c r="E191" s="63"/>
      <c r="F191" s="63"/>
      <c r="G191" s="64"/>
      <c r="H191" s="63"/>
      <c r="I191" s="63"/>
    </row>
    <row r="192" spans="2:9" ht="12.75">
      <c r="B192" s="63"/>
      <c r="C192" s="63"/>
      <c r="D192" s="63"/>
      <c r="E192" s="63"/>
      <c r="F192" s="63"/>
      <c r="G192" s="64"/>
      <c r="H192" s="63"/>
      <c r="I192" s="63"/>
    </row>
    <row r="193" spans="2:9" ht="12.75">
      <c r="B193" s="63"/>
      <c r="C193" s="63"/>
      <c r="D193" s="63"/>
      <c r="E193" s="63"/>
      <c r="F193" s="63"/>
      <c r="G193" s="64"/>
      <c r="H193" s="63"/>
      <c r="I193" s="63"/>
    </row>
    <row r="194" spans="2:9" ht="12.75">
      <c r="B194" s="63"/>
      <c r="C194" s="63"/>
      <c r="D194" s="63"/>
      <c r="E194" s="63"/>
      <c r="F194" s="63"/>
      <c r="G194" s="64"/>
      <c r="H194" s="63"/>
      <c r="I194" s="63"/>
    </row>
    <row r="195" spans="2:9" ht="12.75">
      <c r="B195" s="63"/>
      <c r="C195" s="63"/>
      <c r="D195" s="63"/>
      <c r="E195" s="63"/>
      <c r="F195" s="63"/>
      <c r="G195" s="64"/>
      <c r="H195" s="63"/>
      <c r="I195" s="63"/>
    </row>
    <row r="196" spans="2:9" ht="12.75">
      <c r="B196" s="63"/>
      <c r="C196" s="63"/>
      <c r="D196" s="63"/>
      <c r="E196" s="63"/>
      <c r="F196" s="63"/>
      <c r="G196" s="64"/>
      <c r="H196" s="63"/>
      <c r="I196" s="63"/>
    </row>
    <row r="197" spans="2:9" ht="12.75">
      <c r="B197" s="63"/>
      <c r="C197" s="63"/>
      <c r="D197" s="63"/>
      <c r="E197" s="63"/>
      <c r="F197" s="63"/>
      <c r="G197" s="64"/>
      <c r="H197" s="63"/>
      <c r="I197" s="63"/>
    </row>
    <row r="198" spans="2:9" ht="12.75">
      <c r="B198" s="63"/>
      <c r="C198" s="63"/>
      <c r="D198" s="63"/>
      <c r="E198" s="63"/>
      <c r="F198" s="63"/>
      <c r="G198" s="64"/>
      <c r="H198" s="63"/>
      <c r="I198" s="63"/>
    </row>
    <row r="199" spans="2:9" ht="12.75">
      <c r="B199" s="63"/>
      <c r="C199" s="63"/>
      <c r="D199" s="63"/>
      <c r="E199" s="63"/>
      <c r="F199" s="63"/>
      <c r="G199" s="64"/>
      <c r="H199" s="63"/>
      <c r="I199" s="63"/>
    </row>
    <row r="200" spans="2:9" ht="12.75">
      <c r="B200" s="63"/>
      <c r="C200" s="63"/>
      <c r="D200" s="63"/>
      <c r="E200" s="63"/>
      <c r="F200" s="63"/>
      <c r="G200" s="64"/>
      <c r="H200" s="63"/>
      <c r="I200" s="63"/>
    </row>
    <row r="201" spans="2:9" ht="12.75">
      <c r="B201" s="63"/>
      <c r="C201" s="63"/>
      <c r="D201" s="63"/>
      <c r="E201" s="63"/>
      <c r="F201" s="63"/>
      <c r="G201" s="64"/>
      <c r="H201" s="63"/>
      <c r="I201" s="63"/>
    </row>
    <row r="202" spans="2:9" ht="12.75">
      <c r="B202" s="63"/>
      <c r="C202" s="63"/>
      <c r="D202" s="63"/>
      <c r="E202" s="63"/>
      <c r="F202" s="63"/>
      <c r="G202" s="64"/>
      <c r="H202" s="63"/>
      <c r="I202" s="63"/>
    </row>
    <row r="203" spans="2:9" ht="12.75">
      <c r="B203" s="63"/>
      <c r="C203" s="63"/>
      <c r="D203" s="63"/>
      <c r="E203" s="63"/>
      <c r="F203" s="63"/>
      <c r="G203" s="64"/>
      <c r="H203" s="63"/>
      <c r="I203" s="63"/>
    </row>
    <row r="204" spans="2:9" ht="12.75">
      <c r="B204" s="63"/>
      <c r="C204" s="63"/>
      <c r="D204" s="63"/>
      <c r="E204" s="63"/>
      <c r="F204" s="63"/>
      <c r="G204" s="64"/>
      <c r="H204" s="63"/>
      <c r="I204" s="63"/>
    </row>
    <row r="205" spans="2:9" ht="12.75">
      <c r="B205" s="63"/>
      <c r="C205" s="63"/>
      <c r="D205" s="63"/>
      <c r="E205" s="63"/>
      <c r="F205" s="63"/>
      <c r="G205" s="64"/>
      <c r="H205" s="63"/>
      <c r="I205" s="63"/>
    </row>
    <row r="206" spans="2:9" ht="12.75">
      <c r="B206" s="63"/>
      <c r="C206" s="63"/>
      <c r="D206" s="63"/>
      <c r="E206" s="63"/>
      <c r="F206" s="63"/>
      <c r="G206" s="64"/>
      <c r="H206" s="63"/>
      <c r="I206" s="63"/>
    </row>
    <row r="207" spans="2:9" ht="12.75">
      <c r="B207" s="63"/>
      <c r="C207" s="63"/>
      <c r="D207" s="63"/>
      <c r="E207" s="63"/>
      <c r="F207" s="63"/>
      <c r="G207" s="64"/>
      <c r="H207" s="63"/>
      <c r="I207" s="63"/>
    </row>
    <row r="208" spans="2:9" ht="12.75">
      <c r="B208" s="63"/>
      <c r="C208" s="63"/>
      <c r="D208" s="63"/>
      <c r="E208" s="63"/>
      <c r="F208" s="63"/>
      <c r="G208" s="64"/>
      <c r="H208" s="63"/>
      <c r="I208" s="63"/>
    </row>
    <row r="209" spans="2:9" ht="12.75">
      <c r="B209" s="63"/>
      <c r="C209" s="63"/>
      <c r="D209" s="63"/>
      <c r="E209" s="63"/>
      <c r="F209" s="63"/>
      <c r="G209" s="64"/>
      <c r="H209" s="63"/>
      <c r="I209" s="63"/>
    </row>
    <row r="210" spans="2:9" ht="12.75">
      <c r="B210" s="63"/>
      <c r="C210" s="63"/>
      <c r="D210" s="63"/>
      <c r="E210" s="63"/>
      <c r="F210" s="63"/>
      <c r="G210" s="64"/>
      <c r="H210" s="63"/>
      <c r="I210" s="63"/>
    </row>
    <row r="211" spans="2:9" ht="12.75">
      <c r="B211" s="63"/>
      <c r="C211" s="63"/>
      <c r="D211" s="63"/>
      <c r="E211" s="63"/>
      <c r="F211" s="63"/>
      <c r="G211" s="64"/>
      <c r="H211" s="63"/>
      <c r="I211" s="63"/>
    </row>
    <row r="212" spans="2:9" ht="12.75">
      <c r="B212" s="63"/>
      <c r="C212" s="63"/>
      <c r="D212" s="63"/>
      <c r="E212" s="63"/>
      <c r="F212" s="63"/>
      <c r="G212" s="64"/>
      <c r="H212" s="63"/>
      <c r="I212" s="63"/>
    </row>
    <row r="213" spans="2:9" ht="12.75">
      <c r="B213" s="63"/>
      <c r="C213" s="63"/>
      <c r="D213" s="63"/>
      <c r="E213" s="63"/>
      <c r="F213" s="63"/>
      <c r="G213" s="64"/>
      <c r="H213" s="63"/>
      <c r="I213" s="63"/>
    </row>
    <row r="214" spans="2:9" ht="12.75">
      <c r="B214" s="63"/>
      <c r="C214" s="63"/>
      <c r="D214" s="63"/>
      <c r="E214" s="63"/>
      <c r="F214" s="63"/>
      <c r="G214" s="64"/>
      <c r="H214" s="63"/>
      <c r="I214" s="63"/>
    </row>
    <row r="215" spans="2:9" ht="12.75">
      <c r="B215" s="63"/>
      <c r="C215" s="63"/>
      <c r="D215" s="63"/>
      <c r="E215" s="63"/>
      <c r="F215" s="63"/>
      <c r="G215" s="64"/>
      <c r="H215" s="63"/>
      <c r="I215" s="63"/>
    </row>
    <row r="216" spans="2:9" ht="12.75">
      <c r="B216" s="63"/>
      <c r="C216" s="63"/>
      <c r="D216" s="63"/>
      <c r="E216" s="63"/>
      <c r="F216" s="63"/>
      <c r="G216" s="64"/>
      <c r="H216" s="63"/>
      <c r="I216" s="63"/>
    </row>
    <row r="217" spans="2:9" ht="12.75">
      <c r="B217" s="63"/>
      <c r="C217" s="63"/>
      <c r="D217" s="63"/>
      <c r="E217" s="63"/>
      <c r="F217" s="63"/>
      <c r="G217" s="64"/>
      <c r="H217" s="63"/>
      <c r="I217" s="63"/>
    </row>
    <row r="218" spans="2:9" ht="12.75">
      <c r="B218" s="63"/>
      <c r="C218" s="63"/>
      <c r="D218" s="63"/>
      <c r="E218" s="63"/>
      <c r="F218" s="63"/>
      <c r="G218" s="64"/>
      <c r="H218" s="63"/>
      <c r="I218" s="63"/>
    </row>
    <row r="219" spans="2:9" ht="12.75">
      <c r="B219" s="63"/>
      <c r="C219" s="63"/>
      <c r="D219" s="63"/>
      <c r="E219" s="63"/>
      <c r="F219" s="63"/>
      <c r="G219" s="64"/>
      <c r="H219" s="63"/>
      <c r="I219" s="63"/>
    </row>
    <row r="220" spans="2:9" ht="12.75">
      <c r="B220" s="63"/>
      <c r="C220" s="63"/>
      <c r="D220" s="63"/>
      <c r="E220" s="63"/>
      <c r="F220" s="63"/>
      <c r="G220" s="64"/>
      <c r="H220" s="63"/>
      <c r="I220" s="63"/>
    </row>
    <row r="221" spans="2:9" ht="12.75">
      <c r="B221" s="63"/>
      <c r="C221" s="63"/>
      <c r="D221" s="63"/>
      <c r="E221" s="63"/>
      <c r="F221" s="63"/>
      <c r="G221" s="64"/>
      <c r="H221" s="63"/>
      <c r="I221" s="63"/>
    </row>
    <row r="222" spans="2:9" ht="12.75">
      <c r="B222" s="63"/>
      <c r="C222" s="63"/>
      <c r="D222" s="63"/>
      <c r="E222" s="63"/>
      <c r="F222" s="63"/>
      <c r="G222" s="64"/>
      <c r="H222" s="63"/>
      <c r="I222" s="63"/>
    </row>
    <row r="223" spans="2:9" ht="12.75">
      <c r="B223" s="63"/>
      <c r="C223" s="63"/>
      <c r="D223" s="63"/>
      <c r="E223" s="63"/>
      <c r="F223" s="63"/>
      <c r="G223" s="64"/>
      <c r="H223" s="63"/>
      <c r="I223" s="63"/>
    </row>
    <row r="224" spans="2:9" ht="12.75">
      <c r="B224" s="63"/>
      <c r="C224" s="63"/>
      <c r="D224" s="63"/>
      <c r="E224" s="63"/>
      <c r="F224" s="63"/>
      <c r="G224" s="64"/>
      <c r="H224" s="63"/>
      <c r="I224" s="63"/>
    </row>
    <row r="225" spans="2:9" ht="12.75">
      <c r="B225" s="63"/>
      <c r="C225" s="63"/>
      <c r="D225" s="63"/>
      <c r="E225" s="63"/>
      <c r="F225" s="63"/>
      <c r="G225" s="64"/>
      <c r="H225" s="63"/>
      <c r="I225" s="63"/>
    </row>
    <row r="226" spans="2:9" ht="12.75">
      <c r="B226" s="63"/>
      <c r="C226" s="63"/>
      <c r="D226" s="63"/>
      <c r="E226" s="63"/>
      <c r="F226" s="63"/>
      <c r="G226" s="64"/>
      <c r="H226" s="63"/>
      <c r="I226" s="63"/>
    </row>
    <row r="227" spans="2:9" ht="12.75">
      <c r="B227" s="63"/>
      <c r="C227" s="63"/>
      <c r="D227" s="63"/>
      <c r="E227" s="63"/>
      <c r="F227" s="63"/>
      <c r="G227" s="64"/>
      <c r="H227" s="63"/>
      <c r="I227" s="63"/>
    </row>
    <row r="228" spans="2:9" ht="12.75">
      <c r="B228" s="63"/>
      <c r="C228" s="63"/>
      <c r="D228" s="63"/>
      <c r="E228" s="63"/>
      <c r="F228" s="63"/>
      <c r="G228" s="64"/>
      <c r="H228" s="63"/>
      <c r="I228" s="63"/>
    </row>
    <row r="229" spans="2:9" ht="12.75">
      <c r="B229" s="63"/>
      <c r="C229" s="63"/>
      <c r="D229" s="63"/>
      <c r="E229" s="63"/>
      <c r="F229" s="63"/>
      <c r="G229" s="64"/>
      <c r="H229" s="63"/>
      <c r="I229" s="63"/>
    </row>
    <row r="230" spans="2:9" ht="12.75">
      <c r="B230" s="63"/>
      <c r="C230" s="63"/>
      <c r="D230" s="63"/>
      <c r="E230" s="63"/>
      <c r="F230" s="63"/>
      <c r="G230" s="64"/>
      <c r="H230" s="63"/>
      <c r="I230" s="63"/>
    </row>
    <row r="231" spans="2:9" ht="12.75">
      <c r="B231" s="63"/>
      <c r="C231" s="63"/>
      <c r="D231" s="63"/>
      <c r="E231" s="63"/>
      <c r="F231" s="63"/>
      <c r="G231" s="64"/>
      <c r="H231" s="63"/>
      <c r="I231" s="63"/>
    </row>
    <row r="232" spans="2:9" ht="12.75">
      <c r="B232" s="63"/>
      <c r="C232" s="63"/>
      <c r="D232" s="63"/>
      <c r="E232" s="63"/>
      <c r="F232" s="63"/>
      <c r="G232" s="64"/>
      <c r="H232" s="63"/>
      <c r="I232" s="63"/>
    </row>
    <row r="233" spans="2:9" ht="12.75">
      <c r="B233" s="63"/>
      <c r="C233" s="63"/>
      <c r="D233" s="63"/>
      <c r="E233" s="63"/>
      <c r="F233" s="63"/>
      <c r="G233" s="64"/>
      <c r="H233" s="63"/>
      <c r="I233" s="63"/>
    </row>
    <row r="234" spans="2:9" ht="12.75">
      <c r="B234" s="63"/>
      <c r="C234" s="63"/>
      <c r="D234" s="63"/>
      <c r="E234" s="63"/>
      <c r="F234" s="63"/>
      <c r="G234" s="64"/>
      <c r="H234" s="63"/>
      <c r="I234" s="63"/>
    </row>
    <row r="235" spans="2:9" ht="12.75">
      <c r="B235" s="63"/>
      <c r="C235" s="63"/>
      <c r="D235" s="63"/>
      <c r="E235" s="63"/>
      <c r="F235" s="63"/>
      <c r="G235" s="64"/>
      <c r="H235" s="63"/>
      <c r="I235" s="63"/>
    </row>
    <row r="236" spans="2:9" ht="12.75">
      <c r="B236" s="63"/>
      <c r="C236" s="63"/>
      <c r="D236" s="63"/>
      <c r="E236" s="63"/>
      <c r="F236" s="63"/>
      <c r="G236" s="64"/>
      <c r="H236" s="63"/>
      <c r="I236" s="63"/>
    </row>
    <row r="237" spans="2:9" ht="12.75">
      <c r="B237" s="63"/>
      <c r="C237" s="63"/>
      <c r="D237" s="63"/>
      <c r="E237" s="63"/>
      <c r="F237" s="63"/>
      <c r="G237" s="64"/>
      <c r="H237" s="63"/>
      <c r="I237" s="63"/>
    </row>
    <row r="238" spans="2:9" ht="12.75">
      <c r="B238" s="63"/>
      <c r="C238" s="63"/>
      <c r="D238" s="63"/>
      <c r="E238" s="63"/>
      <c r="F238" s="63"/>
      <c r="G238" s="64"/>
      <c r="H238" s="63"/>
      <c r="I238" s="63"/>
    </row>
    <row r="239" spans="2:9" ht="12.75">
      <c r="B239" s="63"/>
      <c r="C239" s="63"/>
      <c r="D239" s="63"/>
      <c r="E239" s="63"/>
      <c r="F239" s="63"/>
      <c r="G239" s="64"/>
      <c r="H239" s="63"/>
      <c r="I239" s="63"/>
    </row>
    <row r="240" spans="2:9" ht="12.75">
      <c r="B240" s="63"/>
      <c r="C240" s="63"/>
      <c r="D240" s="63"/>
      <c r="E240" s="63"/>
      <c r="F240" s="63"/>
      <c r="G240" s="64"/>
      <c r="H240" s="63"/>
      <c r="I240" s="63"/>
    </row>
    <row r="241" spans="2:9" ht="12.75">
      <c r="B241" s="65"/>
      <c r="C241" s="63"/>
      <c r="D241" s="63"/>
      <c r="E241" s="63"/>
      <c r="F241" s="63"/>
      <c r="G241" s="64"/>
      <c r="H241" s="63"/>
      <c r="I241" s="63"/>
    </row>
    <row r="242" spans="2:9" ht="12.75">
      <c r="B242" s="65"/>
      <c r="C242" s="63"/>
      <c r="D242" s="63"/>
      <c r="E242" s="63"/>
      <c r="F242" s="63"/>
      <c r="G242" s="64"/>
      <c r="H242" s="63"/>
      <c r="I242" s="63"/>
    </row>
    <row r="243" spans="2:9" ht="12.75">
      <c r="B243" s="65"/>
      <c r="C243" s="63"/>
      <c r="D243" s="63"/>
      <c r="E243" s="63"/>
      <c r="F243" s="63"/>
      <c r="G243" s="64"/>
      <c r="H243" s="63"/>
      <c r="I243" s="63"/>
    </row>
    <row r="244" spans="2:9" ht="12.75">
      <c r="B244" s="65"/>
      <c r="C244" s="63"/>
      <c r="D244" s="63"/>
      <c r="E244" s="63"/>
      <c r="F244" s="63"/>
      <c r="G244" s="64"/>
      <c r="H244" s="63"/>
      <c r="I244" s="63"/>
    </row>
    <row r="245" spans="2:9" ht="12.75">
      <c r="B245" s="65"/>
      <c r="C245" s="63"/>
      <c r="D245" s="63"/>
      <c r="E245" s="63"/>
      <c r="F245" s="63"/>
      <c r="G245" s="64"/>
      <c r="H245" s="63"/>
      <c r="I245" s="63"/>
    </row>
    <row r="246" spans="2:9" ht="12.75">
      <c r="B246" s="65"/>
      <c r="C246" s="63"/>
      <c r="D246" s="63"/>
      <c r="E246" s="63"/>
      <c r="F246" s="63"/>
      <c r="G246" s="64"/>
      <c r="H246" s="63"/>
      <c r="I246" s="63"/>
    </row>
    <row r="247" spans="2:9" ht="12.75">
      <c r="B247" s="65"/>
      <c r="C247" s="63"/>
      <c r="D247" s="63"/>
      <c r="E247" s="63"/>
      <c r="F247" s="63"/>
      <c r="G247" s="64"/>
      <c r="H247" s="63"/>
      <c r="I247" s="63"/>
    </row>
    <row r="248" spans="2:9" ht="12.75">
      <c r="B248" s="65"/>
      <c r="C248" s="63"/>
      <c r="D248" s="63"/>
      <c r="E248" s="63"/>
      <c r="F248" s="63"/>
      <c r="G248" s="64"/>
      <c r="H248" s="63"/>
      <c r="I248" s="63"/>
    </row>
  </sheetData>
  <sheetProtection sheet="1" objects="1" scenarios="1"/>
  <mergeCells count="45">
    <mergeCell ref="C5:H5"/>
    <mergeCell ref="U11:Y11"/>
    <mergeCell ref="AA11:AC11"/>
    <mergeCell ref="AE11:AH11"/>
    <mergeCell ref="AK11:AM11"/>
    <mergeCell ref="AO11:AR11"/>
    <mergeCell ref="BF11:BI11"/>
    <mergeCell ref="BF21:BI21"/>
    <mergeCell ref="AA26:AC26"/>
    <mergeCell ref="BF27:BI27"/>
    <mergeCell ref="AE29:AH29"/>
    <mergeCell ref="AT31:AW31"/>
    <mergeCell ref="BF34:BI34"/>
    <mergeCell ref="AZ35:BC35"/>
    <mergeCell ref="AT39:AW39"/>
    <mergeCell ref="BF40:BI40"/>
    <mergeCell ref="AE42:AH42"/>
    <mergeCell ref="AT46:AW46"/>
    <mergeCell ref="BF46:BI46"/>
    <mergeCell ref="AE51:AH51"/>
    <mergeCell ref="BF52:BI52"/>
    <mergeCell ref="BL53:BO53"/>
    <mergeCell ref="AT54:AW54"/>
    <mergeCell ref="AZ55:BC55"/>
    <mergeCell ref="AT60:AW60"/>
    <mergeCell ref="BL64:BO64"/>
    <mergeCell ref="AE68:AH68"/>
    <mergeCell ref="AT68:AW68"/>
    <mergeCell ref="AZ69:BC69"/>
    <mergeCell ref="AZ75:BC75"/>
    <mergeCell ref="BL75:BO75"/>
    <mergeCell ref="AT76:AW76"/>
    <mergeCell ref="AE82:AH82"/>
    <mergeCell ref="BL83:BO83"/>
    <mergeCell ref="AZ84:BC84"/>
    <mergeCell ref="AE88:AH88"/>
    <mergeCell ref="BL88:BO88"/>
    <mergeCell ref="AZ93:BC93"/>
    <mergeCell ref="BL93:BO93"/>
    <mergeCell ref="BL100:BO100"/>
    <mergeCell ref="BL105:BO105"/>
    <mergeCell ref="BL110:BO110"/>
    <mergeCell ref="BL117:BO117"/>
    <mergeCell ref="BL124:BO124"/>
    <mergeCell ref="BL130:BO130"/>
  </mergeCells>
  <conditionalFormatting sqref="H37:H38 G12 G21 G23 G38:G40 G47:G53 G57:G62 G65:G73 G76:H76 G36:H36 G27:H33 H71:H73 H59:H62 G78:H78 H47:H52 H66:H69 H56:H57 G41:H42">
    <cfRule type="cellIs" priority="1" dxfId="0" operator="notEqual" stopIfTrue="1">
      <formula>C12</formula>
    </cfRule>
  </conditionalFormatting>
  <dataValidations count="71">
    <dataValidation type="list" allowBlank="1" showInputMessage="1" showErrorMessage="1" sqref="D76">
      <formula1>$BO$89:$BO$90</formula1>
    </dataValidation>
    <dataValidation type="list" allowBlank="1" showInputMessage="1" showErrorMessage="1" sqref="C78">
      <formula1>$BN$119:$BN$123</formula1>
    </dataValidation>
    <dataValidation type="list" allowBlank="1" showInputMessage="1" showErrorMessage="1" sqref="D78">
      <formula1>$BO$118:$BO$121</formula1>
    </dataValidation>
    <dataValidation type="list" allowBlank="1" showInputMessage="1" showErrorMessage="1" sqref="C76">
      <formula1>$BN$90:$BN$92</formula1>
    </dataValidation>
    <dataValidation type="list" allowBlank="1" showInputMessage="1" showErrorMessage="1" sqref="C47">
      <formula1>$BB$37:$BB$54</formula1>
    </dataValidation>
    <dataValidation type="list" allowBlank="1" showInputMessage="1" showErrorMessage="1" sqref="C12">
      <formula1>$AM$13:$AM$30</formula1>
    </dataValidation>
    <dataValidation type="list" allowBlank="1" showInputMessage="1" showErrorMessage="1" sqref="C21">
      <formula1>$AC$13:$AC$24</formula1>
    </dataValidation>
    <dataValidation type="list" allowBlank="1" showInputMessage="1" showErrorMessage="1" sqref="D56">
      <formula1>$AX$61:$AX$64</formula1>
    </dataValidation>
    <dataValidation type="list" allowBlank="1" showInputMessage="1" showErrorMessage="1" sqref="D57">
      <formula1>$AX$69:$AX$73</formula1>
    </dataValidation>
    <dataValidation type="list" allowBlank="1" showInputMessage="1" showErrorMessage="1" sqref="D59">
      <formula1>$AW$33:$AW$36</formula1>
    </dataValidation>
    <dataValidation type="list" allowBlank="1" showInputMessage="1" showErrorMessage="1" sqref="D60">
      <formula1>$AX$77:$AX$79</formula1>
    </dataValidation>
    <dataValidation type="list" allowBlank="1" showInputMessage="1" showErrorMessage="1" sqref="D61">
      <formula1>$AX$40:$AX$43</formula1>
    </dataValidation>
    <dataValidation type="list" allowBlank="1" showInputMessage="1" showErrorMessage="1" sqref="D62">
      <formula1>$AX$47:$AX$51</formula1>
    </dataValidation>
    <dataValidation type="list" allowBlank="1" showInputMessage="1" showErrorMessage="1" sqref="C28">
      <formula1>$AH$31:$AH$39</formula1>
    </dataValidation>
    <dataValidation type="list" allowBlank="1" showInputMessage="1" showErrorMessage="1" sqref="F28">
      <formula1>$AI$31:$AI$39</formula1>
    </dataValidation>
    <dataValidation type="list" allowBlank="1" showInputMessage="1" showErrorMessage="1" sqref="C29">
      <formula1>$AG$44:$AG$50</formula1>
    </dataValidation>
    <dataValidation type="list" allowBlank="1" showInputMessage="1" showErrorMessage="1" sqref="D29">
      <formula1>$AH$44:$AH$48</formula1>
    </dataValidation>
    <dataValidation type="list" allowBlank="1" showInputMessage="1" showErrorMessage="1" sqref="C30">
      <formula1>$AG$53:$AG$67</formula1>
    </dataValidation>
    <dataValidation type="list" allowBlank="1" showInputMessage="1" showErrorMessage="1" sqref="D30">
      <formula1>$AH$53:$AH$65</formula1>
    </dataValidation>
    <dataValidation type="list" allowBlank="1" showInputMessage="1" showErrorMessage="1" sqref="C31">
      <formula1>$AG$70:$AG$81</formula1>
    </dataValidation>
    <dataValidation type="list" allowBlank="1" showInputMessage="1" showErrorMessage="1" sqref="D31">
      <formula1>$AH$70:$AH$79</formula1>
    </dataValidation>
    <dataValidation type="list" allowBlank="1" showInputMessage="1" showErrorMessage="1" sqref="D32">
      <formula1>$AH$84:$AH$85</formula1>
    </dataValidation>
    <dataValidation type="list" allowBlank="1" showInputMessage="1" showErrorMessage="1" sqref="D33">
      <formula1>$AH$90:$AH$91</formula1>
    </dataValidation>
    <dataValidation type="list" allowBlank="1" showInputMessage="1" showErrorMessage="1" sqref="C36">
      <formula1>$BH$13:$BH$20</formula1>
    </dataValidation>
    <dataValidation type="list" allowBlank="1" showInputMessage="1" showErrorMessage="1" sqref="D36">
      <formula1>$BI$13:$BI$18</formula1>
    </dataValidation>
    <dataValidation type="list" allowBlank="1" showInputMessage="1" showErrorMessage="1" sqref="C38">
      <formula1>$BI$28:$BI$33</formula1>
    </dataValidation>
    <dataValidation type="list" allowBlank="1" showInputMessage="1" showErrorMessage="1" sqref="D38">
      <formula1>$BJ$28:$BJ$31</formula1>
    </dataValidation>
    <dataValidation type="list" allowBlank="1" showInputMessage="1" showErrorMessage="1" sqref="D37">
      <formula1>$BJ$22:$BJ$23</formula1>
    </dataValidation>
    <dataValidation type="list" allowBlank="1" showInputMessage="1" showErrorMessage="1" sqref="C39">
      <formula1>$BH$35:$BH$39</formula1>
    </dataValidation>
    <dataValidation type="list" allowBlank="1" showInputMessage="1" showErrorMessage="1" sqref="C40">
      <formula1>$BI$41:$BI$44</formula1>
    </dataValidation>
    <dataValidation type="list" allowBlank="1" showInputMessage="1" showErrorMessage="1" sqref="C42">
      <formula1>$BH$47:$BH$50</formula1>
    </dataValidation>
    <dataValidation type="list" allowBlank="1" showInputMessage="1" showErrorMessage="1" sqref="D42">
      <formula1>$BI$47:$BI$49</formula1>
    </dataValidation>
    <dataValidation allowBlank="1" showInputMessage="1" showErrorMessage="1" sqref="D41"/>
    <dataValidation type="list" allowBlank="1" showInputMessage="1" showErrorMessage="1" sqref="C43">
      <formula1>$BH$53:$BH$56</formula1>
    </dataValidation>
    <dataValidation type="list" allowBlank="1" showInputMessage="1" showErrorMessage="1" sqref="C65">
      <formula1>$BN$54:$BN$63</formula1>
    </dataValidation>
    <dataValidation type="list" allowBlank="1" showInputMessage="1" showErrorMessage="1" sqref="C66">
      <formula1>$BN$65:$BN$74</formula1>
    </dataValidation>
    <dataValidation type="list" allowBlank="1" showInputMessage="1" showErrorMessage="1" sqref="D66">
      <formula1>$BO$65:$BO$72</formula1>
    </dataValidation>
    <dataValidation type="list" allowBlank="1" showInputMessage="1" showErrorMessage="1" sqref="D48">
      <formula1>$BC$57:$BC$65</formula1>
    </dataValidation>
    <dataValidation type="list" allowBlank="1" showInputMessage="1" showErrorMessage="1" sqref="D50">
      <formula1>$BC$71:$BC$73</formula1>
    </dataValidation>
    <dataValidation type="list" allowBlank="1" showInputMessage="1" showErrorMessage="1" sqref="D52">
      <formula1>$BC$77:$BC$81</formula1>
    </dataValidation>
    <dataValidation type="list" allowBlank="1" showInputMessage="1" showErrorMessage="1" sqref="D51">
      <formula1>$BC$86:$BC$89</formula1>
    </dataValidation>
    <dataValidation type="list" allowBlank="1" showInputMessage="1" showErrorMessage="1" sqref="D49">
      <formula1>$BD$95:$BD$102</formula1>
    </dataValidation>
    <dataValidation type="list" allowBlank="1" showInputMessage="1" showErrorMessage="1" sqref="D72">
      <formula1>$BO$76:$BO$80</formula1>
    </dataValidation>
    <dataValidation type="list" allowBlank="1" showInputMessage="1" showErrorMessage="1" sqref="C70">
      <formula1>$BN$84:$BN$87</formula1>
    </dataValidation>
    <dataValidation type="list" allowBlank="1" showInputMessage="1" showErrorMessage="1" sqref="C68">
      <formula1>$BN$94:$BN$99</formula1>
    </dataValidation>
    <dataValidation type="list" allowBlank="1" showInputMessage="1" showErrorMessage="1" sqref="D68">
      <formula1>$BO$94:$BO$97</formula1>
    </dataValidation>
    <dataValidation type="list" allowBlank="1" showInputMessage="1" showErrorMessage="1" sqref="D69">
      <formula1>$BO$101:$BO$102</formula1>
    </dataValidation>
    <dataValidation type="list" allowBlank="1" showInputMessage="1" showErrorMessage="1" sqref="C73">
      <formula1>$BN$106:$BN$109</formula1>
    </dataValidation>
    <dataValidation type="list" allowBlank="1" showInputMessage="1" showErrorMessage="1" sqref="D73">
      <formula1>$BO$106:$BO$107</formula1>
    </dataValidation>
    <dataValidation type="list" allowBlank="1" showInputMessage="1" showErrorMessage="1" sqref="C53">
      <formula1>$AQ$13:$AQ$17</formula1>
    </dataValidation>
    <dataValidation type="list" allowBlank="1" showInputMessage="1" showErrorMessage="1" sqref="C49">
      <formula1>$BB$95:$BB$104</formula1>
    </dataValidation>
    <dataValidation type="list" allowBlank="1" showInputMessage="1" showErrorMessage="1" sqref="C71">
      <formula1>$BN$111:$BN$116</formula1>
    </dataValidation>
    <dataValidation type="list" allowBlank="1" showInputMessage="1" showErrorMessage="1" sqref="D71">
      <formula1>$BO$111:$BO$114</formula1>
    </dataValidation>
    <dataValidation type="list" allowBlank="1" showInputMessage="1" showErrorMessage="1" sqref="C23">
      <formula1>$AC$28:$AC$31</formula1>
    </dataValidation>
    <dataValidation type="list" allowBlank="1" showInputMessage="1" showErrorMessage="1" sqref="C58">
      <formula1>$AV$55:$AV$59</formula1>
    </dataValidation>
    <dataValidation type="list" allowBlank="1" showInputMessage="1" showErrorMessage="1" sqref="C61">
      <formula1>$AV$40:$AV$45</formula1>
    </dataValidation>
    <dataValidation type="list" allowBlank="1" showInputMessage="1" showErrorMessage="1" sqref="C57">
      <formula1>$AV$69:$AV$75</formula1>
    </dataValidation>
    <dataValidation type="list" allowBlank="1" showInputMessage="1" showErrorMessage="1" sqref="C59">
      <formula1>$AV$33:$AV$38</formula1>
    </dataValidation>
    <dataValidation type="list" allowBlank="1" showInputMessage="1" showErrorMessage="1" sqref="C60">
      <formula1>$AV$77:$AV$81</formula1>
    </dataValidation>
    <dataValidation type="list" allowBlank="1" showInputMessage="1" showErrorMessage="1" sqref="C62">
      <formula1>$AV$47:$AV$53</formula1>
    </dataValidation>
    <dataValidation type="list" allowBlank="1" showInputMessage="1" showErrorMessage="1" sqref="D28">
      <formula1>$AG$31:$AG$41</formula1>
    </dataValidation>
    <dataValidation type="list" allowBlank="1" showInputMessage="1" showErrorMessage="1" sqref="D47">
      <formula1>$BC$37:$BC$52</formula1>
    </dataValidation>
    <dataValidation type="list" allowBlank="1" showInputMessage="1" showErrorMessage="1" sqref="C52">
      <formula1>$BB$77:$BB$83</formula1>
    </dataValidation>
    <dataValidation type="list" allowBlank="1" showInputMessage="1" showErrorMessage="1" sqref="C48">
      <formula1>$BB$60:$BB$68</formula1>
    </dataValidation>
    <dataValidation type="list" allowBlank="1" showInputMessage="1" showErrorMessage="1" sqref="C51">
      <formula1>$BB$86:$BB$91</formula1>
    </dataValidation>
    <dataValidation type="list" allowBlank="1" showInputMessage="1" showErrorMessage="1" sqref="C69">
      <formula1>$BN$101:$BN$104</formula1>
    </dataValidation>
    <dataValidation type="list" allowBlank="1" showInputMessage="1" showErrorMessage="1" sqref="C67">
      <formula1>$BN$125:$BN$128</formula1>
    </dataValidation>
    <dataValidation type="list" allowBlank="1" showInputMessage="1" showErrorMessage="1" sqref="C72">
      <formula1>$BN$76:$BN$82</formula1>
    </dataValidation>
    <dataValidation type="list" allowBlank="1" showInputMessage="1" showErrorMessage="1" sqref="C50">
      <formula1>$BB$71:$BB$74</formula1>
    </dataValidation>
    <dataValidation type="list" allowBlank="1" showInputMessage="1" showErrorMessage="1" sqref="C27">
      <formula1>$AG$13:$AG$28</formula1>
    </dataValidation>
    <dataValidation type="list" allowBlank="1" showInputMessage="1" showErrorMessage="1" sqref="D27">
      <formula1>$AH$13:$AH$26</formula1>
    </dataValidation>
  </dataValidations>
  <hyperlinks>
    <hyperlink ref="I1" r:id="rId1" display=" www.northcapepubs.com"/>
    <hyperlink ref="I81" r:id="rId2" display=" www.northcapepubs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48"/>
  <sheetViews>
    <sheetView zoomScale="90" zoomScaleNormal="90" workbookViewId="0" topLeftCell="A16">
      <selection activeCell="G48" sqref="G48"/>
    </sheetView>
  </sheetViews>
  <sheetFormatPr defaultColWidth="9.140625" defaultRowHeight="12.75"/>
  <cols>
    <col min="1" max="1" width="2.421875" style="18" customWidth="1"/>
    <col min="2" max="2" width="27.140625" style="2" customWidth="1"/>
    <col min="3" max="3" width="33.140625" style="1" customWidth="1"/>
    <col min="4" max="4" width="31.421875" style="1" customWidth="1"/>
    <col min="5" max="5" width="2.00390625" style="1" hidden="1" customWidth="1"/>
    <col min="6" max="6" width="32.140625" style="1" hidden="1" customWidth="1"/>
    <col min="7" max="7" width="35.421875" style="14" customWidth="1"/>
    <col min="8" max="8" width="36.421875" style="1" customWidth="1"/>
    <col min="9" max="9" width="40.421875" style="1" customWidth="1"/>
    <col min="10" max="10" width="2.140625" style="1" customWidth="1"/>
    <col min="11" max="11" width="0.71875" style="1" customWidth="1"/>
    <col min="12" max="12" width="1.7109375" style="1" customWidth="1"/>
    <col min="13" max="13" width="11.140625" style="1" customWidth="1"/>
    <col min="14" max="14" width="3.421875" style="1" customWidth="1"/>
    <col min="15" max="15" width="18.140625" style="0" customWidth="1"/>
    <col min="16" max="16" width="14.421875" style="0" customWidth="1"/>
    <col min="17" max="17" width="9.140625" style="1" customWidth="1"/>
    <col min="18" max="18" width="13.7109375" style="1" customWidth="1"/>
    <col min="19" max="20" width="9.140625" style="1" customWidth="1"/>
    <col min="21" max="21" width="9.140625" style="1" hidden="1" customWidth="1"/>
    <col min="22" max="22" width="12.57421875" style="1" hidden="1" customWidth="1"/>
    <col min="23" max="23" width="14.140625" style="1" hidden="1" customWidth="1"/>
    <col min="24" max="24" width="12.7109375" style="1" hidden="1" customWidth="1"/>
    <col min="25" max="25" width="12.57421875" style="1" hidden="1" customWidth="1"/>
    <col min="26" max="28" width="9.140625" style="1" hidden="1" customWidth="1"/>
    <col min="29" max="29" width="12.421875" style="1" hidden="1" customWidth="1"/>
    <col min="30" max="30" width="9.140625" style="1" hidden="1" customWidth="1"/>
    <col min="31" max="31" width="11.140625" style="1" hidden="1" customWidth="1"/>
    <col min="32" max="32" width="12.00390625" style="1" hidden="1" customWidth="1"/>
    <col min="33" max="33" width="19.00390625" style="1" hidden="1" customWidth="1"/>
    <col min="34" max="34" width="20.8515625" style="1" hidden="1" customWidth="1"/>
    <col min="35" max="35" width="15.00390625" style="1" hidden="1" customWidth="1"/>
    <col min="36" max="37" width="9.140625" style="1" hidden="1" customWidth="1"/>
    <col min="38" max="38" width="12.421875" style="1" hidden="1" customWidth="1"/>
    <col min="39" max="39" width="18.421875" style="1" hidden="1" customWidth="1"/>
    <col min="40" max="42" width="9.140625" style="1" hidden="1" customWidth="1"/>
    <col min="43" max="43" width="23.57421875" style="1" hidden="1" customWidth="1"/>
    <col min="44" max="47" width="9.140625" style="1" hidden="1" customWidth="1"/>
    <col min="48" max="48" width="12.00390625" style="1" hidden="1" customWidth="1"/>
    <col min="49" max="49" width="9.140625" style="1" hidden="1" customWidth="1"/>
    <col min="50" max="50" width="20.28125" style="1" hidden="1" customWidth="1"/>
    <col min="51" max="52" width="9.140625" style="1" hidden="1" customWidth="1"/>
    <col min="53" max="53" width="9.57421875" style="1" hidden="1" customWidth="1"/>
    <col min="54" max="54" width="21.57421875" style="1" hidden="1" customWidth="1"/>
    <col min="55" max="55" width="29.421875" style="1" hidden="1" customWidth="1"/>
    <col min="56" max="56" width="12.00390625" style="24" hidden="1" customWidth="1"/>
    <col min="57" max="57" width="6.421875" style="1" hidden="1" customWidth="1"/>
    <col min="58" max="58" width="13.00390625" style="1" hidden="1" customWidth="1"/>
    <col min="59" max="59" width="11.28125" style="1" hidden="1" customWidth="1"/>
    <col min="60" max="60" width="15.28125" style="1" hidden="1" customWidth="1"/>
    <col min="61" max="61" width="30.57421875" style="1" hidden="1" customWidth="1"/>
    <col min="62" max="62" width="13.421875" style="1" hidden="1" customWidth="1"/>
    <col min="63" max="63" width="9.140625" style="1" hidden="1" customWidth="1"/>
    <col min="64" max="64" width="9.8515625" style="1" hidden="1" customWidth="1"/>
    <col min="65" max="65" width="10.57421875" style="1" hidden="1" customWidth="1"/>
    <col min="66" max="66" width="17.7109375" style="1" hidden="1" customWidth="1"/>
    <col min="67" max="67" width="36.57421875" style="1" hidden="1" customWidth="1"/>
    <col min="68" max="68" width="19.8515625" style="1" hidden="1" customWidth="1"/>
    <col min="69" max="16384" width="9.140625" style="1" customWidth="1"/>
  </cols>
  <sheetData>
    <row r="1" spans="1:69" ht="24" customHeight="1">
      <c r="A1" s="293" t="s">
        <v>440</v>
      </c>
      <c r="B1" s="261"/>
      <c r="C1" s="262"/>
      <c r="D1" s="263"/>
      <c r="E1" s="263"/>
      <c r="F1" s="263"/>
      <c r="G1" s="264"/>
      <c r="H1" s="263"/>
      <c r="I1" s="265" t="s">
        <v>436</v>
      </c>
      <c r="J1" s="266"/>
      <c r="BQ1" s="1" t="s">
        <v>40</v>
      </c>
    </row>
    <row r="2" spans="1:10" ht="20.25" customHeight="1">
      <c r="A2" s="20"/>
      <c r="B2" s="40" t="s">
        <v>32</v>
      </c>
      <c r="C2" s="210"/>
      <c r="D2" s="77"/>
      <c r="E2" s="77"/>
      <c r="F2" s="77"/>
      <c r="G2" s="77"/>
      <c r="H2" s="78"/>
      <c r="I2" s="78"/>
      <c r="J2" s="19"/>
    </row>
    <row r="3" spans="1:10" ht="15.75" customHeight="1">
      <c r="A3" s="20"/>
      <c r="B3" s="76"/>
      <c r="C3" s="210"/>
      <c r="D3" s="75"/>
      <c r="E3" s="75"/>
      <c r="F3" s="75"/>
      <c r="G3" s="79"/>
      <c r="H3" s="80"/>
      <c r="I3" s="295" t="s">
        <v>442</v>
      </c>
      <c r="J3" s="19"/>
    </row>
    <row r="4" spans="1:10" ht="18" customHeight="1">
      <c r="A4" s="20"/>
      <c r="B4" s="76"/>
      <c r="C4" s="75" t="s">
        <v>437</v>
      </c>
      <c r="D4" s="75"/>
      <c r="E4" s="75"/>
      <c r="F4" s="75"/>
      <c r="G4" s="79"/>
      <c r="H4" s="80"/>
      <c r="I4" s="80"/>
      <c r="J4" s="19"/>
    </row>
    <row r="5" spans="1:10" ht="32.25" customHeight="1">
      <c r="A5" s="20"/>
      <c r="B5" s="76"/>
      <c r="C5" s="362" t="s">
        <v>174</v>
      </c>
      <c r="D5" s="362"/>
      <c r="E5" s="362"/>
      <c r="F5" s="362"/>
      <c r="G5" s="362"/>
      <c r="H5" s="362"/>
      <c r="I5" s="81"/>
      <c r="J5" s="19"/>
    </row>
    <row r="6" spans="1:10" ht="8.25" customHeight="1">
      <c r="A6" s="20"/>
      <c r="B6" s="76"/>
      <c r="C6" s="81"/>
      <c r="D6" s="81"/>
      <c r="E6" s="81"/>
      <c r="F6" s="81"/>
      <c r="G6" s="81"/>
      <c r="H6" s="81"/>
      <c r="I6" s="81"/>
      <c r="J6" s="19"/>
    </row>
    <row r="7" spans="1:14" ht="6.75" customHeight="1">
      <c r="A7" s="21"/>
      <c r="B7" s="82"/>
      <c r="C7" s="80"/>
      <c r="D7" s="80"/>
      <c r="E7" s="80"/>
      <c r="F7" s="80"/>
      <c r="G7" s="83"/>
      <c r="H7" s="78"/>
      <c r="I7" s="78"/>
      <c r="J7" s="19"/>
      <c r="L7" s="141"/>
      <c r="M7" s="141"/>
      <c r="N7" s="141"/>
    </row>
    <row r="8" spans="1:70" ht="21.75" customHeight="1">
      <c r="A8" s="22"/>
      <c r="B8" s="267" t="s">
        <v>173</v>
      </c>
      <c r="C8" s="267" t="s">
        <v>372</v>
      </c>
      <c r="D8" s="267" t="s">
        <v>59</v>
      </c>
      <c r="E8" s="268"/>
      <c r="F8" s="269" t="s">
        <v>41</v>
      </c>
      <c r="G8" s="267" t="s">
        <v>38</v>
      </c>
      <c r="H8" s="267" t="s">
        <v>98</v>
      </c>
      <c r="I8" s="267" t="s">
        <v>41</v>
      </c>
      <c r="J8" s="270"/>
      <c r="K8" s="271"/>
      <c r="L8" s="272"/>
      <c r="M8" s="273" t="s">
        <v>385</v>
      </c>
      <c r="N8" s="141"/>
      <c r="R8" s="133"/>
      <c r="S8" s="134" t="s">
        <v>373</v>
      </c>
      <c r="T8" s="133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7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3"/>
      <c r="BR8" s="133"/>
    </row>
    <row r="9" spans="1:14" ht="19.5" customHeight="1">
      <c r="A9" s="35"/>
      <c r="B9" s="343" t="s">
        <v>439</v>
      </c>
      <c r="C9" s="344">
        <f>C11</f>
        <v>100000</v>
      </c>
      <c r="D9" s="345"/>
      <c r="E9" s="346"/>
      <c r="F9" s="346"/>
      <c r="G9" s="347"/>
      <c r="H9" s="348"/>
      <c r="I9" s="348"/>
      <c r="J9" s="19"/>
      <c r="L9" s="141"/>
      <c r="M9" s="145"/>
      <c r="N9" s="141"/>
    </row>
    <row r="10" spans="1:14" ht="17.25" customHeight="1">
      <c r="A10" s="34"/>
      <c r="B10" s="68" t="s">
        <v>0</v>
      </c>
      <c r="C10" s="296" t="s">
        <v>175</v>
      </c>
      <c r="D10" s="109"/>
      <c r="E10" s="112"/>
      <c r="F10" s="112"/>
      <c r="G10" s="224" t="s">
        <v>374</v>
      </c>
      <c r="H10" s="113"/>
      <c r="I10" s="113"/>
      <c r="J10" s="19"/>
      <c r="L10" s="141"/>
      <c r="M10" s="145"/>
      <c r="N10" s="141"/>
    </row>
    <row r="11" spans="1:62" ht="15.75" customHeight="1">
      <c r="A11" s="34"/>
      <c r="B11" s="68" t="s">
        <v>1</v>
      </c>
      <c r="C11" s="115">
        <v>100000</v>
      </c>
      <c r="D11" s="109"/>
      <c r="E11" s="112"/>
      <c r="F11" s="112"/>
      <c r="G11" s="226">
        <f>VLOOKUP($C$11,$W$13:$Y$126,3,TRUE)</f>
        <v>14946</v>
      </c>
      <c r="H11" s="113"/>
      <c r="I11" s="113"/>
      <c r="J11" s="19"/>
      <c r="L11" s="141"/>
      <c r="M11" s="145"/>
      <c r="N11" s="141"/>
      <c r="U11" s="363" t="s">
        <v>73</v>
      </c>
      <c r="V11" s="363"/>
      <c r="W11" s="363"/>
      <c r="X11" s="363"/>
      <c r="Y11" s="363"/>
      <c r="Z11"/>
      <c r="AA11" s="359" t="s">
        <v>7</v>
      </c>
      <c r="AB11" s="359"/>
      <c r="AC11" s="359"/>
      <c r="AD11"/>
      <c r="AE11" s="358" t="s">
        <v>58</v>
      </c>
      <c r="AF11" s="359"/>
      <c r="AG11" s="359"/>
      <c r="AH11" s="359"/>
      <c r="AI11" s="44"/>
      <c r="AJ11"/>
      <c r="AK11" s="359" t="s">
        <v>14</v>
      </c>
      <c r="AL11" s="359"/>
      <c r="AM11" s="359"/>
      <c r="AN11"/>
      <c r="AO11" s="357" t="s">
        <v>92</v>
      </c>
      <c r="AP11" s="357"/>
      <c r="AQ11" s="357"/>
      <c r="AR11" s="357"/>
      <c r="AS11"/>
      <c r="AY11"/>
      <c r="BF11" s="360" t="s">
        <v>164</v>
      </c>
      <c r="BG11" s="361"/>
      <c r="BH11" s="361"/>
      <c r="BI11" s="361"/>
      <c r="BJ11" s="57"/>
    </row>
    <row r="12" spans="1:67" s="24" customFormat="1" ht="15.75" customHeight="1">
      <c r="A12" s="36"/>
      <c r="B12" s="69" t="s">
        <v>2</v>
      </c>
      <c r="C12" s="116" t="s">
        <v>79</v>
      </c>
      <c r="D12" s="110"/>
      <c r="E12" s="110"/>
      <c r="F12" s="110"/>
      <c r="G12" s="224" t="str">
        <f>VLOOKUP($C$11,$AK$13:$AM$30,3,TRUE)</f>
        <v>D28291-3SA</v>
      </c>
      <c r="H12" s="114"/>
      <c r="I12" s="113"/>
      <c r="J12" s="23"/>
      <c r="L12" s="142"/>
      <c r="M12" s="146"/>
      <c r="N12" s="142"/>
      <c r="O12"/>
      <c r="P12"/>
      <c r="U12" s="25" t="s">
        <v>0</v>
      </c>
      <c r="V12" s="25" t="s">
        <v>42</v>
      </c>
      <c r="W12" s="26" t="s">
        <v>45</v>
      </c>
      <c r="X12" s="25" t="s">
        <v>43</v>
      </c>
      <c r="Y12" s="25" t="s">
        <v>42</v>
      </c>
      <c r="Z12" s="3"/>
      <c r="AA12" s="25" t="s">
        <v>46</v>
      </c>
      <c r="AB12" s="25" t="s">
        <v>47</v>
      </c>
      <c r="AC12" s="25" t="s">
        <v>7</v>
      </c>
      <c r="AD12" s="3"/>
      <c r="AE12" s="27" t="s">
        <v>46</v>
      </c>
      <c r="AF12" s="27" t="s">
        <v>47</v>
      </c>
      <c r="AG12" s="27" t="s">
        <v>2</v>
      </c>
      <c r="AH12" s="25" t="s">
        <v>59</v>
      </c>
      <c r="AI12" s="45"/>
      <c r="AJ12" s="3"/>
      <c r="AK12" s="25" t="s">
        <v>46</v>
      </c>
      <c r="AL12" s="25" t="s">
        <v>47</v>
      </c>
      <c r="AM12" s="25" t="s">
        <v>14</v>
      </c>
      <c r="AN12" s="3"/>
      <c r="AO12" s="25" t="s">
        <v>46</v>
      </c>
      <c r="AP12" s="25" t="s">
        <v>47</v>
      </c>
      <c r="AQ12" s="25" t="s">
        <v>41</v>
      </c>
      <c r="AR12" s="25" t="s">
        <v>59</v>
      </c>
      <c r="AS12" s="3"/>
      <c r="AT12" s="1"/>
      <c r="AU12" s="1"/>
      <c r="AV12" s="1"/>
      <c r="AW12" s="1"/>
      <c r="AX12" s="1"/>
      <c r="AY12" s="3"/>
      <c r="AZ12" s="1"/>
      <c r="BA12" s="1"/>
      <c r="BB12" s="1"/>
      <c r="BC12" s="1"/>
      <c r="BF12" s="25" t="s">
        <v>46</v>
      </c>
      <c r="BG12" s="25" t="s">
        <v>47</v>
      </c>
      <c r="BH12" s="25" t="s">
        <v>110</v>
      </c>
      <c r="BI12" s="25" t="s">
        <v>59</v>
      </c>
      <c r="BJ12" s="45"/>
      <c r="BL12" s="1"/>
      <c r="BM12" s="1"/>
      <c r="BN12" s="1"/>
      <c r="BO12" s="1"/>
    </row>
    <row r="13" spans="1:67" s="24" customFormat="1" ht="15.75" customHeight="1">
      <c r="A13" s="37"/>
      <c r="B13" s="69" t="s">
        <v>3</v>
      </c>
      <c r="C13" s="108"/>
      <c r="D13" s="111"/>
      <c r="E13" s="108"/>
      <c r="F13" s="108"/>
      <c r="G13" s="228"/>
      <c r="H13" s="114"/>
      <c r="I13" s="113"/>
      <c r="J13" s="23"/>
      <c r="L13" s="142"/>
      <c r="M13" s="146" t="s">
        <v>40</v>
      </c>
      <c r="N13" s="142"/>
      <c r="O13"/>
      <c r="P13"/>
      <c r="U13" s="29" t="s">
        <v>44</v>
      </c>
      <c r="V13" s="7">
        <v>13728</v>
      </c>
      <c r="W13" s="30">
        <v>80</v>
      </c>
      <c r="X13" s="30">
        <v>120</v>
      </c>
      <c r="Y13" s="7">
        <v>13728</v>
      </c>
      <c r="Z13" s="3"/>
      <c r="AA13" s="31">
        <v>1</v>
      </c>
      <c r="AB13" s="31">
        <v>15000</v>
      </c>
      <c r="AC13" s="32" t="s">
        <v>50</v>
      </c>
      <c r="AD13" s="3"/>
      <c r="AE13" s="33">
        <v>1</v>
      </c>
      <c r="AF13" s="33">
        <v>500</v>
      </c>
      <c r="AG13" s="28" t="s">
        <v>60</v>
      </c>
      <c r="AH13" s="3" t="s">
        <v>445</v>
      </c>
      <c r="AI13" s="3"/>
      <c r="AJ13" s="3"/>
      <c r="AK13" s="31">
        <v>1</v>
      </c>
      <c r="AL13" s="31">
        <v>16000</v>
      </c>
      <c r="AM13" s="32" t="s">
        <v>77</v>
      </c>
      <c r="AN13" s="3"/>
      <c r="AO13" s="31">
        <v>81</v>
      </c>
      <c r="AP13" s="31">
        <v>50000</v>
      </c>
      <c r="AQ13" s="32" t="s">
        <v>217</v>
      </c>
      <c r="AR13" s="25" t="s">
        <v>93</v>
      </c>
      <c r="AS13" s="3"/>
      <c r="AT13" s="1"/>
      <c r="AU13" s="1"/>
      <c r="AV13" s="1"/>
      <c r="AW13" s="1"/>
      <c r="AX13" s="1"/>
      <c r="AY13" s="3"/>
      <c r="AZ13" s="1"/>
      <c r="BA13" s="1"/>
      <c r="BB13" s="1"/>
      <c r="BC13" s="1"/>
      <c r="BF13" s="31">
        <v>1</v>
      </c>
      <c r="BG13" s="31">
        <v>25000</v>
      </c>
      <c r="BH13" s="39" t="s">
        <v>170</v>
      </c>
      <c r="BI13" s="38" t="s">
        <v>460</v>
      </c>
      <c r="BJ13" s="58" t="s">
        <v>313</v>
      </c>
      <c r="BL13" s="1"/>
      <c r="BM13" s="1"/>
      <c r="BN13" s="1"/>
      <c r="BO13" s="1"/>
    </row>
    <row r="14" spans="1:67" s="24" customFormat="1" ht="15.75" customHeight="1">
      <c r="A14" s="34"/>
      <c r="B14" s="72"/>
      <c r="C14" s="117"/>
      <c r="D14" s="99"/>
      <c r="E14" s="117"/>
      <c r="F14" s="117"/>
      <c r="G14" s="229"/>
      <c r="H14" s="230"/>
      <c r="I14" s="118"/>
      <c r="J14" s="19"/>
      <c r="L14" s="142"/>
      <c r="M14" s="146"/>
      <c r="N14" s="142"/>
      <c r="O14"/>
      <c r="P14"/>
      <c r="U14" s="29" t="s">
        <v>44</v>
      </c>
      <c r="V14" s="7">
        <v>13759</v>
      </c>
      <c r="W14" s="30">
        <v>121</v>
      </c>
      <c r="X14" s="30">
        <v>307</v>
      </c>
      <c r="Y14" s="7">
        <v>13759</v>
      </c>
      <c r="Z14" s="3"/>
      <c r="AA14" s="31">
        <v>15001</v>
      </c>
      <c r="AB14" s="31">
        <v>55000</v>
      </c>
      <c r="AC14" s="32" t="s">
        <v>51</v>
      </c>
      <c r="AD14" s="3"/>
      <c r="AE14" s="33">
        <v>501</v>
      </c>
      <c r="AF14" s="33">
        <v>38000</v>
      </c>
      <c r="AG14" s="28" t="s">
        <v>61</v>
      </c>
      <c r="AH14" s="3" t="s">
        <v>447</v>
      </c>
      <c r="AI14" s="3"/>
      <c r="AJ14" s="3"/>
      <c r="AK14" s="31">
        <v>16001</v>
      </c>
      <c r="AL14" s="31">
        <v>35000</v>
      </c>
      <c r="AM14" s="32" t="s">
        <v>74</v>
      </c>
      <c r="AN14" s="3"/>
      <c r="AO14" s="31">
        <v>50001</v>
      </c>
      <c r="AP14" s="31">
        <v>2110000</v>
      </c>
      <c r="AQ14" s="32" t="s">
        <v>218</v>
      </c>
      <c r="AR14" s="25" t="s">
        <v>94</v>
      </c>
      <c r="AS14" s="3"/>
      <c r="AT14" s="1"/>
      <c r="AU14" s="1"/>
      <c r="AV14" s="1"/>
      <c r="AW14" s="1"/>
      <c r="AX14" s="1"/>
      <c r="AY14" s="3"/>
      <c r="AZ14" s="1"/>
      <c r="BA14" s="1"/>
      <c r="BB14" s="1"/>
      <c r="BC14" s="1"/>
      <c r="BF14" s="31">
        <v>25001</v>
      </c>
      <c r="BG14" s="31">
        <v>32000</v>
      </c>
      <c r="BH14" s="39" t="s">
        <v>221</v>
      </c>
      <c r="BI14" s="38" t="s">
        <v>460</v>
      </c>
      <c r="BJ14" s="58" t="s">
        <v>314</v>
      </c>
      <c r="BL14" s="1"/>
      <c r="BM14" s="1"/>
      <c r="BN14" s="1"/>
      <c r="BO14" s="1"/>
    </row>
    <row r="15" spans="1:67" s="24" customFormat="1" ht="15.75" customHeight="1">
      <c r="A15" s="35"/>
      <c r="B15" s="70" t="s">
        <v>10</v>
      </c>
      <c r="C15" s="119"/>
      <c r="D15" s="120"/>
      <c r="E15" s="119"/>
      <c r="F15" s="119"/>
      <c r="G15" s="231"/>
      <c r="H15" s="232"/>
      <c r="I15" s="121"/>
      <c r="J15" s="19"/>
      <c r="L15" s="142"/>
      <c r="M15" s="146"/>
      <c r="N15" s="142"/>
      <c r="O15"/>
      <c r="P15"/>
      <c r="U15" s="6" t="s">
        <v>44</v>
      </c>
      <c r="V15" s="7">
        <v>13789</v>
      </c>
      <c r="W15" s="8">
        <v>308</v>
      </c>
      <c r="X15" s="8">
        <v>539</v>
      </c>
      <c r="Y15" s="7">
        <v>13789</v>
      </c>
      <c r="Z15"/>
      <c r="AA15" s="9">
        <v>55001</v>
      </c>
      <c r="AB15" s="9">
        <v>550000</v>
      </c>
      <c r="AC15" s="10" t="s">
        <v>57</v>
      </c>
      <c r="AD15"/>
      <c r="AE15" s="12">
        <v>38001</v>
      </c>
      <c r="AF15" s="12">
        <v>75000</v>
      </c>
      <c r="AG15" s="13" t="s">
        <v>62</v>
      </c>
      <c r="AH15" s="3" t="s">
        <v>447</v>
      </c>
      <c r="AI15"/>
      <c r="AJ15"/>
      <c r="AK15" s="9">
        <v>35001</v>
      </c>
      <c r="AL15" s="9">
        <v>65000</v>
      </c>
      <c r="AM15" s="10" t="s">
        <v>78</v>
      </c>
      <c r="AN15"/>
      <c r="AO15" s="9">
        <v>2110001</v>
      </c>
      <c r="AP15" s="9">
        <v>6099905</v>
      </c>
      <c r="AQ15" s="10" t="s">
        <v>216</v>
      </c>
      <c r="AR15" s="5">
        <v>2</v>
      </c>
      <c r="AS15"/>
      <c r="AT15" s="1"/>
      <c r="AU15" s="1"/>
      <c r="AV15" s="1"/>
      <c r="AW15" s="1"/>
      <c r="AX15" s="1"/>
      <c r="AY15"/>
      <c r="AZ15" s="1"/>
      <c r="BA15" s="1"/>
      <c r="BB15" s="1"/>
      <c r="BC15" s="1"/>
      <c r="BF15" s="31">
        <v>32001</v>
      </c>
      <c r="BG15" s="31">
        <v>50000</v>
      </c>
      <c r="BH15" s="39" t="s">
        <v>310</v>
      </c>
      <c r="BI15" s="38" t="s">
        <v>460</v>
      </c>
      <c r="BJ15" s="58" t="s">
        <v>314</v>
      </c>
      <c r="BL15" s="1"/>
      <c r="BM15" s="1"/>
      <c r="BN15" s="1"/>
      <c r="BO15" s="1"/>
    </row>
    <row r="16" spans="1:67" s="24" customFormat="1" ht="15.75" customHeight="1">
      <c r="A16" s="34"/>
      <c r="B16" s="68" t="s">
        <v>5</v>
      </c>
      <c r="C16" s="112">
        <v>6635448</v>
      </c>
      <c r="D16" s="109"/>
      <c r="E16" s="112"/>
      <c r="F16" s="112"/>
      <c r="G16" s="111"/>
      <c r="H16" s="113"/>
      <c r="I16" s="114" t="s">
        <v>365</v>
      </c>
      <c r="J16" s="19"/>
      <c r="L16" s="142"/>
      <c r="M16" s="146"/>
      <c r="N16" s="142"/>
      <c r="O16"/>
      <c r="P16"/>
      <c r="U16" s="6" t="s">
        <v>44</v>
      </c>
      <c r="V16" s="7">
        <v>13820</v>
      </c>
      <c r="W16" s="8">
        <v>540</v>
      </c>
      <c r="X16" s="8">
        <v>696</v>
      </c>
      <c r="Y16" s="7">
        <v>13820</v>
      </c>
      <c r="Z16"/>
      <c r="AA16" s="9"/>
      <c r="AB16" s="9"/>
      <c r="AC16" s="10" t="s">
        <v>52</v>
      </c>
      <c r="AD16"/>
      <c r="AE16" s="12">
        <v>75001</v>
      </c>
      <c r="AF16" s="12">
        <v>90000</v>
      </c>
      <c r="AG16" s="13" t="s">
        <v>63</v>
      </c>
      <c r="AH16" s="342" t="s">
        <v>446</v>
      </c>
      <c r="AI16"/>
      <c r="AJ16"/>
      <c r="AK16" s="9">
        <v>65001</v>
      </c>
      <c r="AL16" s="9">
        <v>247000</v>
      </c>
      <c r="AM16" s="10" t="s">
        <v>79</v>
      </c>
      <c r="AN16"/>
      <c r="AO16"/>
      <c r="AP16"/>
      <c r="AQ16" s="341" t="s">
        <v>443</v>
      </c>
      <c r="AR16"/>
      <c r="AS16"/>
      <c r="AT16" s="1"/>
      <c r="AU16" s="1"/>
      <c r="AV16" s="1"/>
      <c r="AW16" s="1"/>
      <c r="AX16" s="1"/>
      <c r="AY16"/>
      <c r="AZ16" s="1"/>
      <c r="BA16" s="1"/>
      <c r="BB16" s="1"/>
      <c r="BC16" s="1"/>
      <c r="BF16" s="31">
        <v>50001</v>
      </c>
      <c r="BG16" s="31">
        <v>315000</v>
      </c>
      <c r="BH16" s="39" t="s">
        <v>171</v>
      </c>
      <c r="BI16" s="38" t="s">
        <v>461</v>
      </c>
      <c r="BJ16" s="58" t="s">
        <v>311</v>
      </c>
      <c r="BL16" s="1"/>
      <c r="BM16" s="1"/>
      <c r="BN16" s="1"/>
      <c r="BO16" s="1"/>
    </row>
    <row r="17" spans="1:67" s="24" customFormat="1" ht="15.75" customHeight="1">
      <c r="A17" s="34"/>
      <c r="B17" s="68" t="s">
        <v>6</v>
      </c>
      <c r="C17" s="112" t="s">
        <v>449</v>
      </c>
      <c r="D17" s="109"/>
      <c r="E17" s="112"/>
      <c r="F17" s="112"/>
      <c r="G17" s="111"/>
      <c r="H17" s="113"/>
      <c r="I17" s="113"/>
      <c r="J17" s="19"/>
      <c r="L17" s="142"/>
      <c r="M17" s="146"/>
      <c r="N17" s="142"/>
      <c r="O17"/>
      <c r="P17"/>
      <c r="U17" s="6" t="s">
        <v>44</v>
      </c>
      <c r="V17" s="7">
        <v>13850</v>
      </c>
      <c r="W17" s="8">
        <v>697</v>
      </c>
      <c r="X17" s="8">
        <v>1034</v>
      </c>
      <c r="Y17" s="7">
        <v>13850</v>
      </c>
      <c r="Z17"/>
      <c r="AA17" s="9">
        <v>550001</v>
      </c>
      <c r="AB17" s="9">
        <v>3200000</v>
      </c>
      <c r="AC17" s="10" t="s">
        <v>49</v>
      </c>
      <c r="AD17"/>
      <c r="AE17" s="12">
        <v>90001</v>
      </c>
      <c r="AF17" s="12">
        <v>160000</v>
      </c>
      <c r="AG17" s="13" t="s">
        <v>64</v>
      </c>
      <c r="AH17" s="342" t="s">
        <v>446</v>
      </c>
      <c r="AI17"/>
      <c r="AJ17"/>
      <c r="AK17" s="9">
        <v>247001</v>
      </c>
      <c r="AL17" s="9">
        <v>280000</v>
      </c>
      <c r="AM17" s="10" t="s">
        <v>80</v>
      </c>
      <c r="AN17"/>
      <c r="AO17"/>
      <c r="AP17"/>
      <c r="AQ17" s="100" t="s">
        <v>444</v>
      </c>
      <c r="AR17"/>
      <c r="AS17"/>
      <c r="AT17" s="1"/>
      <c r="AU17" s="1"/>
      <c r="AV17" s="1"/>
      <c r="AW17" s="1"/>
      <c r="AX17" s="1"/>
      <c r="AY17"/>
      <c r="AZ17" s="1"/>
      <c r="BA17" s="1"/>
      <c r="BB17" s="1"/>
      <c r="BC17" s="1"/>
      <c r="BF17" s="31">
        <v>315001</v>
      </c>
      <c r="BG17" s="31">
        <v>1600000</v>
      </c>
      <c r="BH17" s="39" t="s">
        <v>221</v>
      </c>
      <c r="BI17" s="38" t="s">
        <v>461</v>
      </c>
      <c r="BJ17" s="58" t="s">
        <v>311</v>
      </c>
      <c r="BL17" s="1"/>
      <c r="BM17" s="1"/>
      <c r="BN17" s="1"/>
      <c r="BO17" s="1"/>
    </row>
    <row r="18" spans="1:67" s="24" customFormat="1" ht="15.75" customHeight="1">
      <c r="A18" s="34"/>
      <c r="B18" s="68" t="s">
        <v>4</v>
      </c>
      <c r="C18" s="112" t="s">
        <v>450</v>
      </c>
      <c r="D18" s="109"/>
      <c r="E18" s="112"/>
      <c r="F18" s="112"/>
      <c r="G18" s="111"/>
      <c r="H18" s="113"/>
      <c r="I18" s="113"/>
      <c r="J18" s="19"/>
      <c r="L18" s="142"/>
      <c r="M18" s="146"/>
      <c r="N18" s="142"/>
      <c r="O18"/>
      <c r="P18"/>
      <c r="U18" s="6" t="s">
        <v>44</v>
      </c>
      <c r="V18" s="7">
        <v>13881</v>
      </c>
      <c r="W18" s="8">
        <v>1035</v>
      </c>
      <c r="X18" s="8">
        <v>1186</v>
      </c>
      <c r="Y18" s="7">
        <v>13881</v>
      </c>
      <c r="Z18"/>
      <c r="AA18" s="9"/>
      <c r="AB18" s="9"/>
      <c r="AC18" s="10" t="s">
        <v>53</v>
      </c>
      <c r="AD18"/>
      <c r="AE18" s="12">
        <v>160001</v>
      </c>
      <c r="AF18" s="12">
        <v>238000</v>
      </c>
      <c r="AG18" s="13" t="s">
        <v>65</v>
      </c>
      <c r="AH18" s="342" t="s">
        <v>446</v>
      </c>
      <c r="AI18"/>
      <c r="AJ18"/>
      <c r="AK18" s="9">
        <v>280001</v>
      </c>
      <c r="AL18" s="9">
        <v>350000</v>
      </c>
      <c r="AM18" s="10" t="s">
        <v>75</v>
      </c>
      <c r="AN18"/>
      <c r="AO18"/>
      <c r="AP18"/>
      <c r="AQ18"/>
      <c r="AR18"/>
      <c r="AS18"/>
      <c r="AT18" s="1"/>
      <c r="AU18" s="1"/>
      <c r="AV18" s="1"/>
      <c r="AW18" s="1"/>
      <c r="AX18" s="1"/>
      <c r="AY18"/>
      <c r="AZ18" s="1"/>
      <c r="BA18" s="1"/>
      <c r="BB18" s="1"/>
      <c r="BC18" s="1"/>
      <c r="BF18" s="31">
        <v>1600001</v>
      </c>
      <c r="BG18" s="31">
        <v>6099905</v>
      </c>
      <c r="BH18" s="39" t="s">
        <v>221</v>
      </c>
      <c r="BI18" s="38" t="s">
        <v>461</v>
      </c>
      <c r="BJ18" s="58" t="s">
        <v>312</v>
      </c>
      <c r="BL18" s="1"/>
      <c r="BM18" s="1"/>
      <c r="BN18" s="1"/>
      <c r="BO18" s="1"/>
    </row>
    <row r="19" spans="1:62" ht="15.75" customHeight="1">
      <c r="A19" s="34"/>
      <c r="B19" s="73"/>
      <c r="C19" s="122"/>
      <c r="D19" s="99"/>
      <c r="E19" s="117"/>
      <c r="F19" s="117"/>
      <c r="G19" s="229"/>
      <c r="H19" s="230"/>
      <c r="I19" s="118"/>
      <c r="J19" s="19"/>
      <c r="L19" s="141"/>
      <c r="M19" s="145"/>
      <c r="N19" s="141"/>
      <c r="U19" s="6" t="s">
        <v>44</v>
      </c>
      <c r="V19" s="7">
        <v>13912</v>
      </c>
      <c r="W19" s="8">
        <v>1187</v>
      </c>
      <c r="X19" s="8">
        <v>1338</v>
      </c>
      <c r="Y19" s="7">
        <v>13912</v>
      </c>
      <c r="Z19"/>
      <c r="AA19" s="9">
        <v>3200001</v>
      </c>
      <c r="AB19" s="9">
        <v>3250000</v>
      </c>
      <c r="AC19" s="10" t="s">
        <v>54</v>
      </c>
      <c r="AD19"/>
      <c r="AE19" s="12">
        <v>238001</v>
      </c>
      <c r="AF19" s="12">
        <v>744000</v>
      </c>
      <c r="AG19" s="13" t="s">
        <v>66</v>
      </c>
      <c r="AH19" s="342" t="s">
        <v>446</v>
      </c>
      <c r="AI19"/>
      <c r="AJ19"/>
      <c r="AK19" s="9">
        <v>350001</v>
      </c>
      <c r="AL19" s="9">
        <v>400000</v>
      </c>
      <c r="AM19" s="10" t="s">
        <v>81</v>
      </c>
      <c r="AN19"/>
      <c r="AO19"/>
      <c r="AP19"/>
      <c r="AQ19"/>
      <c r="AR19"/>
      <c r="AS19"/>
      <c r="AY19"/>
      <c r="BF19" s="103"/>
      <c r="BG19" s="103"/>
      <c r="BH19" s="341" t="s">
        <v>443</v>
      </c>
      <c r="BI19" s="58"/>
      <c r="BJ19" s="58"/>
    </row>
    <row r="20" spans="1:62" ht="15.75" customHeight="1">
      <c r="A20" s="35"/>
      <c r="B20" s="70" t="s">
        <v>7</v>
      </c>
      <c r="C20" s="119"/>
      <c r="D20" s="120"/>
      <c r="E20" s="119"/>
      <c r="F20" s="119"/>
      <c r="G20" s="231"/>
      <c r="H20" s="232"/>
      <c r="I20" s="121"/>
      <c r="J20" s="19"/>
      <c r="L20" s="141"/>
      <c r="M20" s="145"/>
      <c r="N20" s="141"/>
      <c r="U20" s="6" t="s">
        <v>44</v>
      </c>
      <c r="V20" s="7">
        <v>13940</v>
      </c>
      <c r="W20" s="8">
        <v>1339</v>
      </c>
      <c r="X20" s="8">
        <v>1809</v>
      </c>
      <c r="Y20" s="7">
        <v>13940</v>
      </c>
      <c r="Z20"/>
      <c r="AA20" s="9">
        <v>3250001</v>
      </c>
      <c r="AB20" s="9">
        <v>3300000</v>
      </c>
      <c r="AC20" s="10" t="s">
        <v>55</v>
      </c>
      <c r="AD20"/>
      <c r="AE20" s="12">
        <v>744001</v>
      </c>
      <c r="AF20" s="12">
        <v>880000</v>
      </c>
      <c r="AG20" s="13" t="s">
        <v>67</v>
      </c>
      <c r="AH20" s="342" t="s">
        <v>446</v>
      </c>
      <c r="AI20"/>
      <c r="AJ20"/>
      <c r="AK20" s="9">
        <v>400001</v>
      </c>
      <c r="AL20" s="9">
        <v>490000</v>
      </c>
      <c r="AM20" s="10" t="s">
        <v>76</v>
      </c>
      <c r="AN20"/>
      <c r="AO20"/>
      <c r="AP20"/>
      <c r="AQ20"/>
      <c r="AR20"/>
      <c r="AS20"/>
      <c r="AY20"/>
      <c r="BF20"/>
      <c r="BG20"/>
      <c r="BH20" s="100" t="s">
        <v>444</v>
      </c>
      <c r="BI20"/>
      <c r="BJ20"/>
    </row>
    <row r="21" spans="1:62" ht="15.75" customHeight="1">
      <c r="A21" s="34"/>
      <c r="B21" s="68" t="s">
        <v>2</v>
      </c>
      <c r="C21" s="116" t="s">
        <v>57</v>
      </c>
      <c r="D21" s="109"/>
      <c r="E21" s="112"/>
      <c r="F21" s="112"/>
      <c r="G21" s="234" t="str">
        <f>VLOOKUP($C$11,$AA$13:$AC$22,3,TRUE)</f>
        <v>D28287-2SA</v>
      </c>
      <c r="H21" s="113"/>
      <c r="I21" s="113"/>
      <c r="J21" s="19"/>
      <c r="L21" s="141"/>
      <c r="M21" s="147">
        <f>VLOOKUP($C$11,'Inventory List'!B70:G81,6,TRUE)</f>
        <v>0</v>
      </c>
      <c r="N21" s="141"/>
      <c r="U21" s="6" t="s">
        <v>44</v>
      </c>
      <c r="V21" s="7">
        <v>13971</v>
      </c>
      <c r="W21" s="8">
        <v>1810</v>
      </c>
      <c r="X21" s="8">
        <v>2213</v>
      </c>
      <c r="Y21" s="7">
        <v>13971</v>
      </c>
      <c r="Z21"/>
      <c r="AA21" s="9">
        <v>3300001</v>
      </c>
      <c r="AB21" s="9">
        <v>3890000</v>
      </c>
      <c r="AC21" s="10" t="s">
        <v>56</v>
      </c>
      <c r="AD21"/>
      <c r="AE21" s="12">
        <v>880001</v>
      </c>
      <c r="AF21" s="12">
        <v>1010000</v>
      </c>
      <c r="AG21" s="13" t="s">
        <v>68</v>
      </c>
      <c r="AH21" s="342" t="s">
        <v>446</v>
      </c>
      <c r="AI21"/>
      <c r="AJ21"/>
      <c r="AK21" s="9">
        <v>490001</v>
      </c>
      <c r="AL21" s="9">
        <v>1500000</v>
      </c>
      <c r="AM21" s="10" t="s">
        <v>82</v>
      </c>
      <c r="AN21"/>
      <c r="AO21"/>
      <c r="AP21"/>
      <c r="AQ21"/>
      <c r="AR21"/>
      <c r="AS21"/>
      <c r="AY21"/>
      <c r="BF21" s="357" t="s">
        <v>172</v>
      </c>
      <c r="BG21" s="357"/>
      <c r="BH21" s="357"/>
      <c r="BI21" s="357"/>
      <c r="BJ21" s="44"/>
    </row>
    <row r="22" spans="1:62" ht="15.75" customHeight="1">
      <c r="A22" s="34"/>
      <c r="B22" s="68" t="s">
        <v>3</v>
      </c>
      <c r="C22" s="109" t="s">
        <v>451</v>
      </c>
      <c r="D22" s="109"/>
      <c r="E22" s="112"/>
      <c r="F22" s="112"/>
      <c r="G22" s="233"/>
      <c r="H22" s="113"/>
      <c r="I22" s="113"/>
      <c r="J22" s="19" t="s">
        <v>40</v>
      </c>
      <c r="L22" s="141"/>
      <c r="M22" s="147"/>
      <c r="N22" s="141"/>
      <c r="U22" s="6" t="s">
        <v>44</v>
      </c>
      <c r="V22" s="7">
        <v>14001</v>
      </c>
      <c r="W22" s="8">
        <v>2214</v>
      </c>
      <c r="X22" s="8">
        <v>2406</v>
      </c>
      <c r="Y22" s="7">
        <v>14001</v>
      </c>
      <c r="Z22"/>
      <c r="AA22" s="9">
        <v>4200001</v>
      </c>
      <c r="AB22" s="9">
        <v>6099905</v>
      </c>
      <c r="AC22" s="10" t="s">
        <v>48</v>
      </c>
      <c r="AD22"/>
      <c r="AE22" s="12">
        <v>1010001</v>
      </c>
      <c r="AF22" s="12">
        <v>3300000</v>
      </c>
      <c r="AG22" s="13" t="s">
        <v>69</v>
      </c>
      <c r="AH22" s="342" t="s">
        <v>446</v>
      </c>
      <c r="AI22"/>
      <c r="AJ22"/>
      <c r="AK22" s="9">
        <v>1500001</v>
      </c>
      <c r="AL22" s="9">
        <v>1765200</v>
      </c>
      <c r="AM22" s="10" t="s">
        <v>83</v>
      </c>
      <c r="AN22"/>
      <c r="AO22"/>
      <c r="AP22"/>
      <c r="AQ22"/>
      <c r="AR22"/>
      <c r="AS22"/>
      <c r="AY22"/>
      <c r="BF22" s="9">
        <v>1</v>
      </c>
      <c r="BG22" s="9">
        <v>47000</v>
      </c>
      <c r="BH22" s="10" t="s">
        <v>315</v>
      </c>
      <c r="BI22" s="5" t="s">
        <v>93</v>
      </c>
      <c r="BJ22" s="46" t="s">
        <v>316</v>
      </c>
    </row>
    <row r="23" spans="1:62" ht="15.75" customHeight="1">
      <c r="A23" s="34"/>
      <c r="B23" s="68" t="s">
        <v>8</v>
      </c>
      <c r="C23" s="116" t="s">
        <v>226</v>
      </c>
      <c r="D23" s="109"/>
      <c r="E23" s="112"/>
      <c r="F23" s="112"/>
      <c r="G23" s="234" t="str">
        <f>VLOOKUP($C$11,$AA$28:$AC$29,3,TRUE)</f>
        <v>Round</v>
      </c>
      <c r="H23" s="113"/>
      <c r="I23" s="113"/>
      <c r="J23" s="19"/>
      <c r="L23" s="141"/>
      <c r="M23" s="147">
        <f>VLOOKUP($C$11,'Inventory List'!$B$83:$H$86,6,TRUE)</f>
        <v>0</v>
      </c>
      <c r="N23" s="141"/>
      <c r="U23" s="6" t="s">
        <v>44</v>
      </c>
      <c r="V23" s="7">
        <v>14032</v>
      </c>
      <c r="W23" s="8">
        <v>2407</v>
      </c>
      <c r="X23" s="8">
        <v>2911</v>
      </c>
      <c r="Y23" s="7">
        <v>14032</v>
      </c>
      <c r="Z23"/>
      <c r="AA23" s="98"/>
      <c r="AB23" s="98"/>
      <c r="AC23" s="341" t="s">
        <v>443</v>
      </c>
      <c r="AD23"/>
      <c r="AE23" s="12">
        <v>3300001</v>
      </c>
      <c r="AF23" s="12">
        <v>3450000</v>
      </c>
      <c r="AG23" s="13" t="s">
        <v>70</v>
      </c>
      <c r="AH23" s="342" t="s">
        <v>446</v>
      </c>
      <c r="AI23"/>
      <c r="AJ23"/>
      <c r="AK23" s="9">
        <v>1765201</v>
      </c>
      <c r="AL23" s="9">
        <v>1900000</v>
      </c>
      <c r="AM23" s="10" t="s">
        <v>84</v>
      </c>
      <c r="AN23"/>
      <c r="AO23"/>
      <c r="AP23"/>
      <c r="AQ23"/>
      <c r="AR23"/>
      <c r="AS23"/>
      <c r="AY23"/>
      <c r="BF23" s="9">
        <v>1</v>
      </c>
      <c r="BG23" s="9">
        <v>47000</v>
      </c>
      <c r="BH23" s="10" t="s">
        <v>315</v>
      </c>
      <c r="BI23" s="5" t="s">
        <v>93</v>
      </c>
      <c r="BJ23" s="46" t="s">
        <v>317</v>
      </c>
    </row>
    <row r="24" spans="1:62" ht="15.75" customHeight="1">
      <c r="A24" s="34"/>
      <c r="B24" s="68" t="s">
        <v>9</v>
      </c>
      <c r="C24" s="112"/>
      <c r="D24" s="109"/>
      <c r="E24" s="112"/>
      <c r="F24" s="112"/>
      <c r="G24" s="233"/>
      <c r="H24" s="113"/>
      <c r="I24" s="113"/>
      <c r="J24" s="19"/>
      <c r="L24" s="141"/>
      <c r="M24" s="147"/>
      <c r="N24" s="141"/>
      <c r="U24" s="6" t="s">
        <v>44</v>
      </c>
      <c r="V24" s="7">
        <v>14062</v>
      </c>
      <c r="W24" s="8">
        <v>2912</v>
      </c>
      <c r="X24" s="8">
        <v>2911</v>
      </c>
      <c r="Y24" s="7">
        <v>14062</v>
      </c>
      <c r="Z24"/>
      <c r="AA24" s="98"/>
      <c r="AB24" s="98"/>
      <c r="AC24" s="100" t="s">
        <v>444</v>
      </c>
      <c r="AD24"/>
      <c r="AE24" s="12">
        <v>3450001</v>
      </c>
      <c r="AF24" s="12">
        <v>3550000</v>
      </c>
      <c r="AG24" s="13" t="s">
        <v>71</v>
      </c>
      <c r="AH24" s="342" t="s">
        <v>446</v>
      </c>
      <c r="AI24"/>
      <c r="AJ24"/>
      <c r="AK24" s="9">
        <v>1900001</v>
      </c>
      <c r="AL24" s="9">
        <v>2300000</v>
      </c>
      <c r="AM24" s="10" t="s">
        <v>85</v>
      </c>
      <c r="AN24"/>
      <c r="AO24"/>
      <c r="AP24"/>
      <c r="AQ24"/>
      <c r="AR24"/>
      <c r="AS24"/>
      <c r="AY24"/>
      <c r="BF24" s="51"/>
      <c r="BG24" s="51"/>
      <c r="BH24" s="341" t="s">
        <v>443</v>
      </c>
      <c r="BI24" s="51"/>
      <c r="BJ24" s="46"/>
    </row>
    <row r="25" spans="1:62" ht="15.75" customHeight="1">
      <c r="A25" s="34"/>
      <c r="B25" s="72"/>
      <c r="C25" s="117"/>
      <c r="D25" s="99"/>
      <c r="E25" s="117"/>
      <c r="F25" s="117"/>
      <c r="G25" s="229"/>
      <c r="H25" s="230"/>
      <c r="I25" s="118"/>
      <c r="J25" s="19"/>
      <c r="L25" s="141"/>
      <c r="M25" s="145"/>
      <c r="N25" s="141"/>
      <c r="U25" s="6" t="s">
        <v>44</v>
      </c>
      <c r="V25" s="7">
        <v>14093</v>
      </c>
      <c r="W25" s="8">
        <v>2912</v>
      </c>
      <c r="X25" s="8">
        <v>3537</v>
      </c>
      <c r="Y25" s="7">
        <v>14093</v>
      </c>
      <c r="Z25"/>
      <c r="AA25"/>
      <c r="AB25"/>
      <c r="AC25"/>
      <c r="AD25"/>
      <c r="AE25" s="12">
        <v>3550001</v>
      </c>
      <c r="AF25" s="12">
        <v>3890000</v>
      </c>
      <c r="AG25" s="13" t="s">
        <v>72</v>
      </c>
      <c r="AH25" s="342" t="s">
        <v>446</v>
      </c>
      <c r="AI25"/>
      <c r="AJ25"/>
      <c r="AK25" s="9">
        <v>2300001</v>
      </c>
      <c r="AL25" s="9">
        <v>2850000</v>
      </c>
      <c r="AM25" s="10" t="s">
        <v>86</v>
      </c>
      <c r="AN25"/>
      <c r="AO25"/>
      <c r="AP25"/>
      <c r="AQ25"/>
      <c r="AR25"/>
      <c r="AS25"/>
      <c r="AY25"/>
      <c r="BF25" s="51"/>
      <c r="BG25" s="51"/>
      <c r="BH25" s="100" t="s">
        <v>444</v>
      </c>
      <c r="BI25" s="51"/>
      <c r="BJ25" s="46"/>
    </row>
    <row r="26" spans="1:51" ht="15.75" customHeight="1">
      <c r="A26" s="35"/>
      <c r="B26" s="70" t="s">
        <v>31</v>
      </c>
      <c r="C26" s="123"/>
      <c r="D26" s="124"/>
      <c r="E26" s="123"/>
      <c r="F26" s="123"/>
      <c r="G26" s="235"/>
      <c r="H26" s="232"/>
      <c r="I26" s="121"/>
      <c r="J26" s="19"/>
      <c r="L26" s="141"/>
      <c r="M26" s="145"/>
      <c r="N26" s="141"/>
      <c r="U26" s="6" t="s">
        <v>44</v>
      </c>
      <c r="V26" s="7">
        <v>14124</v>
      </c>
      <c r="W26" s="8">
        <v>3538</v>
      </c>
      <c r="X26" s="8">
        <v>4386</v>
      </c>
      <c r="Y26" s="7">
        <v>14124</v>
      </c>
      <c r="Z26"/>
      <c r="AA26" s="359" t="s">
        <v>8</v>
      </c>
      <c r="AB26" s="359"/>
      <c r="AC26" s="359"/>
      <c r="AD26"/>
      <c r="AE26" s="47">
        <v>3890001</v>
      </c>
      <c r="AF26" s="47">
        <v>6099905</v>
      </c>
      <c r="AG26" s="135" t="s">
        <v>380</v>
      </c>
      <c r="AH26" s="342" t="s">
        <v>446</v>
      </c>
      <c r="AI26"/>
      <c r="AJ26"/>
      <c r="AK26" s="9">
        <v>2850001</v>
      </c>
      <c r="AL26" s="9">
        <v>3000000</v>
      </c>
      <c r="AM26" s="10" t="s">
        <v>87</v>
      </c>
      <c r="AN26"/>
      <c r="AO26"/>
      <c r="AP26"/>
      <c r="AQ26"/>
      <c r="AR26"/>
      <c r="AS26"/>
      <c r="AY26"/>
    </row>
    <row r="27" spans="1:62" ht="15.75" customHeight="1">
      <c r="A27" s="34"/>
      <c r="B27" s="68" t="s">
        <v>58</v>
      </c>
      <c r="C27" s="116" t="s">
        <v>66</v>
      </c>
      <c r="D27" s="116" t="s">
        <v>446</v>
      </c>
      <c r="E27" s="112"/>
      <c r="F27" s="112"/>
      <c r="G27" s="224" t="str">
        <f>VLOOKUP($C$11,$AE$13:$AG$27,3,TRUE)</f>
        <v>D28290-1-SA</v>
      </c>
      <c r="H27" s="224" t="str">
        <f>VLOOKUP($C$11,$AE$13:$AI$26,4,TRUE)</f>
        <v>Cloverleaf Hole, Pad -.156</v>
      </c>
      <c r="I27" s="113"/>
      <c r="J27" s="19"/>
      <c r="L27" s="141"/>
      <c r="M27" s="145">
        <f>VLOOKUP($C$11,'Inventory List'!$B$151:$H$166,6,TRUE)</f>
        <v>0</v>
      </c>
      <c r="N27" s="141"/>
      <c r="U27" s="6" t="s">
        <v>44</v>
      </c>
      <c r="V27" s="7">
        <v>14154</v>
      </c>
      <c r="W27" s="8">
        <v>4387</v>
      </c>
      <c r="X27" s="8">
        <v>5242</v>
      </c>
      <c r="Y27" s="7">
        <v>14154</v>
      </c>
      <c r="Z27"/>
      <c r="AA27" s="25" t="s">
        <v>46</v>
      </c>
      <c r="AB27" s="25" t="s">
        <v>47</v>
      </c>
      <c r="AC27" s="25" t="s">
        <v>7</v>
      </c>
      <c r="AD27"/>
      <c r="AE27" s="47"/>
      <c r="AF27" s="47"/>
      <c r="AG27" s="341" t="s">
        <v>443</v>
      </c>
      <c r="AH27"/>
      <c r="AI27"/>
      <c r="AJ27"/>
      <c r="AK27" s="9">
        <v>3000001</v>
      </c>
      <c r="AL27" s="9">
        <v>3888000</v>
      </c>
      <c r="AM27" s="10" t="s">
        <v>88</v>
      </c>
      <c r="AN27"/>
      <c r="AO27"/>
      <c r="AP27"/>
      <c r="AQ27"/>
      <c r="AR27"/>
      <c r="AS27"/>
      <c r="AY27"/>
      <c r="BF27" s="357" t="s">
        <v>165</v>
      </c>
      <c r="BG27" s="357"/>
      <c r="BH27" s="357"/>
      <c r="BI27" s="357"/>
      <c r="BJ27" s="44"/>
    </row>
    <row r="28" spans="1:62" ht="15.75" customHeight="1">
      <c r="A28" s="34"/>
      <c r="B28" s="68" t="s">
        <v>11</v>
      </c>
      <c r="C28" s="116" t="s">
        <v>307</v>
      </c>
      <c r="D28" s="116" t="s">
        <v>221</v>
      </c>
      <c r="E28" s="112"/>
      <c r="F28" s="116" t="s">
        <v>262</v>
      </c>
      <c r="G28" s="224" t="str">
        <f>VLOOKUP($C$11,$AE$31:$AI$39,4,TRUE)</f>
        <v>Forged, Rear Hole</v>
      </c>
      <c r="H28" s="224" t="str">
        <f>VLOOKUP($C$11,$AE$31:$AI$39,3,TRUE)</f>
        <v>C46027-1SA</v>
      </c>
      <c r="I28" s="113"/>
      <c r="J28" s="19"/>
      <c r="L28" s="141"/>
      <c r="M28" s="145">
        <f>VLOOKUP($C$11,'Inventory List'!$B$168:$H$178,6,TRUE)</f>
        <v>0</v>
      </c>
      <c r="N28" s="141"/>
      <c r="U28" s="6" t="s">
        <v>44</v>
      </c>
      <c r="V28" s="7">
        <v>14185</v>
      </c>
      <c r="W28" s="8">
        <v>5243</v>
      </c>
      <c r="X28" s="8">
        <v>6072</v>
      </c>
      <c r="Y28" s="7">
        <v>14185</v>
      </c>
      <c r="Z28"/>
      <c r="AA28" s="31">
        <v>1</v>
      </c>
      <c r="AB28" s="31">
        <v>425000</v>
      </c>
      <c r="AC28" s="32" t="s">
        <v>226</v>
      </c>
      <c r="AD28"/>
      <c r="AE28"/>
      <c r="AF28"/>
      <c r="AG28" s="100" t="s">
        <v>444</v>
      </c>
      <c r="AH28"/>
      <c r="AI28"/>
      <c r="AJ28"/>
      <c r="AK28" s="9">
        <v>3888001</v>
      </c>
      <c r="AL28" s="9">
        <v>4206000</v>
      </c>
      <c r="AM28" s="10" t="s">
        <v>89</v>
      </c>
      <c r="AN28"/>
      <c r="AO28"/>
      <c r="AP28"/>
      <c r="AQ28"/>
      <c r="AR28"/>
      <c r="AS28"/>
      <c r="AY28"/>
      <c r="BF28" s="9">
        <v>50000</v>
      </c>
      <c r="BG28" s="9">
        <v>3592361</v>
      </c>
      <c r="BH28" s="10" t="s">
        <v>176</v>
      </c>
      <c r="BI28" s="67" t="s">
        <v>319</v>
      </c>
      <c r="BJ28" s="46" t="s">
        <v>221</v>
      </c>
    </row>
    <row r="29" spans="1:62" ht="15.75" customHeight="1">
      <c r="A29" s="34"/>
      <c r="B29" s="68" t="s">
        <v>133</v>
      </c>
      <c r="C29" s="116" t="s">
        <v>444</v>
      </c>
      <c r="D29" s="116" t="s">
        <v>273</v>
      </c>
      <c r="E29" s="112"/>
      <c r="F29" s="112"/>
      <c r="G29" s="224" t="str">
        <f>VLOOKUP($C$11,$AE$43:$AH$48,3,TRUE)</f>
        <v>Not Marked</v>
      </c>
      <c r="H29" s="224" t="str">
        <f>VLOOKUP($C$11,$AE$43:$AH$48,4,TRUE)</f>
        <v>No Tooling Hole</v>
      </c>
      <c r="I29" s="113"/>
      <c r="J29" s="19"/>
      <c r="L29" s="141"/>
      <c r="M29" s="145">
        <f>VLOOKUP($C$11,'Inventory List'!$B$180:$H$186,6,TRUE)</f>
        <v>0</v>
      </c>
      <c r="N29" s="141"/>
      <c r="U29" s="6" t="s">
        <v>44</v>
      </c>
      <c r="V29" s="7">
        <v>14215</v>
      </c>
      <c r="W29" s="8">
        <v>6073</v>
      </c>
      <c r="X29" s="8">
        <v>6972</v>
      </c>
      <c r="Y29" s="7">
        <v>14215</v>
      </c>
      <c r="Z29"/>
      <c r="AA29" s="31">
        <v>425001</v>
      </c>
      <c r="AB29" s="31">
        <v>6099905</v>
      </c>
      <c r="AC29" s="32" t="s">
        <v>227</v>
      </c>
      <c r="AD29"/>
      <c r="AE29" s="358" t="s">
        <v>11</v>
      </c>
      <c r="AF29" s="359"/>
      <c r="AG29" s="359"/>
      <c r="AH29" s="359"/>
      <c r="AI29" s="44"/>
      <c r="AJ29"/>
      <c r="AK29" s="9">
        <v>4206001</v>
      </c>
      <c r="AL29" s="9">
        <v>5458000</v>
      </c>
      <c r="AM29" s="10" t="s">
        <v>90</v>
      </c>
      <c r="AN29"/>
      <c r="AO29"/>
      <c r="AP29"/>
      <c r="AQ29"/>
      <c r="AR29"/>
      <c r="AS29"/>
      <c r="AY29"/>
      <c r="BF29" s="9">
        <v>2592362</v>
      </c>
      <c r="BG29" s="9">
        <v>3890000</v>
      </c>
      <c r="BH29" s="10" t="s">
        <v>176</v>
      </c>
      <c r="BI29" s="67" t="s">
        <v>318</v>
      </c>
      <c r="BJ29" s="46" t="s">
        <v>320</v>
      </c>
    </row>
    <row r="30" spans="1:62" ht="15.75" customHeight="1">
      <c r="A30" s="34"/>
      <c r="B30" s="68" t="s">
        <v>12</v>
      </c>
      <c r="C30" s="116" t="s">
        <v>142</v>
      </c>
      <c r="D30" s="116" t="s">
        <v>269</v>
      </c>
      <c r="E30" s="112"/>
      <c r="F30" s="112"/>
      <c r="G30" s="224" t="str">
        <f>VLOOKUP($C$11,$AE$53:$AH$65,3,TRUE)</f>
        <v>C46008-2SA</v>
      </c>
      <c r="H30" s="224" t="str">
        <f>VLOOKUP($C$11,$AE$53:$AH$65,4,TRUE)</f>
        <v>No Extra Hole</v>
      </c>
      <c r="I30" s="113"/>
      <c r="J30" s="19"/>
      <c r="L30" s="141"/>
      <c r="M30" s="145">
        <f>VLOOKUP($C$11,'Inventory List'!$B$188:$H$202,6,TRUE)</f>
        <v>0</v>
      </c>
      <c r="N30" s="141"/>
      <c r="U30" s="6" t="s">
        <v>44</v>
      </c>
      <c r="V30" s="7">
        <v>14246</v>
      </c>
      <c r="W30" s="8">
        <v>6973</v>
      </c>
      <c r="X30" s="8">
        <v>7715</v>
      </c>
      <c r="Y30" s="7">
        <v>14246</v>
      </c>
      <c r="Z30"/>
      <c r="AA30"/>
      <c r="AB30"/>
      <c r="AC30" s="341" t="s">
        <v>443</v>
      </c>
      <c r="AD30"/>
      <c r="AE30" s="11" t="s">
        <v>46</v>
      </c>
      <c r="AF30" s="11" t="s">
        <v>47</v>
      </c>
      <c r="AG30" s="11" t="s">
        <v>2</v>
      </c>
      <c r="AH30" s="5" t="s">
        <v>59</v>
      </c>
      <c r="AI30" s="46"/>
      <c r="AJ30"/>
      <c r="AK30" s="9">
        <v>5458001</v>
      </c>
      <c r="AL30" s="9">
        <v>6099905</v>
      </c>
      <c r="AM30" s="10" t="s">
        <v>91</v>
      </c>
      <c r="AN30"/>
      <c r="AO30"/>
      <c r="AP30"/>
      <c r="AQ30"/>
      <c r="AR30"/>
      <c r="AS30"/>
      <c r="AY30"/>
      <c r="BF30" s="9">
        <v>4200000</v>
      </c>
      <c r="BG30" s="9">
        <v>4250000</v>
      </c>
      <c r="BH30" s="10" t="s">
        <v>176</v>
      </c>
      <c r="BI30" s="5" t="s">
        <v>321</v>
      </c>
      <c r="BJ30" s="46" t="s">
        <v>221</v>
      </c>
    </row>
    <row r="31" spans="1:62" ht="15.75" customHeight="1">
      <c r="A31" s="34"/>
      <c r="B31" s="68" t="s">
        <v>13</v>
      </c>
      <c r="C31" s="125" t="s">
        <v>159</v>
      </c>
      <c r="D31" s="116" t="s">
        <v>270</v>
      </c>
      <c r="E31" s="112"/>
      <c r="F31" s="112"/>
      <c r="G31" s="224" t="str">
        <f>VLOOKUP($C$11,$AE$70:$AH$79,3,TRUE)</f>
        <v>C46015-6SA</v>
      </c>
      <c r="H31" s="224" t="str">
        <f>VLOOKUP($C$11,$AE$70:$AH$79,4,TRUE)</f>
        <v>Rounded Top</v>
      </c>
      <c r="I31" s="113"/>
      <c r="J31" s="19"/>
      <c r="L31" s="141"/>
      <c r="M31" s="145">
        <f>VLOOKUP($C$11,'Inventory List'!$B$214:$H$225,6,TRUE)</f>
        <v>0</v>
      </c>
      <c r="N31" s="141"/>
      <c r="U31" s="6" t="s">
        <v>44</v>
      </c>
      <c r="V31" s="7">
        <v>14277</v>
      </c>
      <c r="W31" s="8">
        <v>7716</v>
      </c>
      <c r="X31" s="8">
        <v>8762</v>
      </c>
      <c r="Y31" s="7">
        <v>14277</v>
      </c>
      <c r="Z31"/>
      <c r="AA31"/>
      <c r="AB31"/>
      <c r="AC31" s="100" t="s">
        <v>444</v>
      </c>
      <c r="AD31"/>
      <c r="AE31" s="12">
        <v>1</v>
      </c>
      <c r="AF31" s="12">
        <v>4</v>
      </c>
      <c r="AG31" s="13" t="s">
        <v>127</v>
      </c>
      <c r="AH31" s="12" t="s">
        <v>303</v>
      </c>
      <c r="AI31" s="47" t="s">
        <v>261</v>
      </c>
      <c r="AJ31"/>
      <c r="AK31"/>
      <c r="AL31"/>
      <c r="AM31"/>
      <c r="AN31"/>
      <c r="AO31"/>
      <c r="AP31"/>
      <c r="AQ31"/>
      <c r="AR31"/>
      <c r="AS31"/>
      <c r="AT31" s="357" t="s">
        <v>95</v>
      </c>
      <c r="AU31" s="357"/>
      <c r="AV31" s="357"/>
      <c r="AW31" s="357"/>
      <c r="AX31" s="44"/>
      <c r="AY31"/>
      <c r="BF31" s="9">
        <v>4250001</v>
      </c>
      <c r="BG31" s="9">
        <v>6099905</v>
      </c>
      <c r="BH31" s="10" t="s">
        <v>176</v>
      </c>
      <c r="BI31" s="5" t="s">
        <v>321</v>
      </c>
      <c r="BJ31" s="46" t="s">
        <v>221</v>
      </c>
    </row>
    <row r="32" spans="1:62" ht="15.75" customHeight="1">
      <c r="A32" s="34"/>
      <c r="B32" s="107" t="s">
        <v>161</v>
      </c>
      <c r="C32" s="126" t="s">
        <v>162</v>
      </c>
      <c r="D32" s="127" t="s">
        <v>277</v>
      </c>
      <c r="E32" s="112"/>
      <c r="F32" s="112"/>
      <c r="G32" s="224" t="str">
        <f>VLOOKUP($C$11,$AE$84:$AH$85,3,TRUE)</f>
        <v>B8880</v>
      </c>
      <c r="H32" s="224" t="str">
        <f>VLOOKUP($C$11,$AE$84:$AH$85,4,TRUE)</f>
        <v>With Guide Wings</v>
      </c>
      <c r="I32" s="113"/>
      <c r="J32" s="19"/>
      <c r="L32" s="141"/>
      <c r="M32" s="145">
        <f>VLOOKUP($C$11,'Inventory List'!$B$204:$H$207,6,TRUE)</f>
        <v>1</v>
      </c>
      <c r="N32" s="141"/>
      <c r="U32" s="6" t="s">
        <v>44</v>
      </c>
      <c r="V32" s="7">
        <v>14305</v>
      </c>
      <c r="W32" s="8">
        <v>8763</v>
      </c>
      <c r="X32" s="8">
        <v>9893</v>
      </c>
      <c r="Y32" s="7">
        <v>14305</v>
      </c>
      <c r="Z32"/>
      <c r="AA32"/>
      <c r="AB32"/>
      <c r="AC32"/>
      <c r="AD32"/>
      <c r="AE32" s="12">
        <v>5</v>
      </c>
      <c r="AF32" s="12">
        <v>16000</v>
      </c>
      <c r="AG32" s="13" t="s">
        <v>128</v>
      </c>
      <c r="AH32" s="12" t="s">
        <v>304</v>
      </c>
      <c r="AI32" s="47" t="s">
        <v>262</v>
      </c>
      <c r="AJ32"/>
      <c r="AK32"/>
      <c r="AL32"/>
      <c r="AM32"/>
      <c r="AN32"/>
      <c r="AO32"/>
      <c r="AP32"/>
      <c r="AQ32"/>
      <c r="AR32"/>
      <c r="AS32"/>
      <c r="AT32" s="25" t="s">
        <v>46</v>
      </c>
      <c r="AU32" s="25" t="s">
        <v>47</v>
      </c>
      <c r="AV32" s="38" t="s">
        <v>41</v>
      </c>
      <c r="AW32" s="25" t="s">
        <v>59</v>
      </c>
      <c r="AX32" s="25"/>
      <c r="AY32"/>
      <c r="BF32" s="98"/>
      <c r="BG32" s="98"/>
      <c r="BH32" s="341" t="s">
        <v>443</v>
      </c>
      <c r="BI32" s="341" t="s">
        <v>443</v>
      </c>
      <c r="BJ32" s="46"/>
    </row>
    <row r="33" spans="1:61" ht="15.75" customHeight="1">
      <c r="A33" s="34"/>
      <c r="B33" s="107" t="s">
        <v>160</v>
      </c>
      <c r="C33" s="126" t="s">
        <v>163</v>
      </c>
      <c r="D33" s="127" t="s">
        <v>275</v>
      </c>
      <c r="E33" s="112"/>
      <c r="F33" s="112"/>
      <c r="G33" s="224" t="str">
        <f>VLOOKUP($C$11,$AE$85:$AH$90,3,TRUE)</f>
        <v>B8883</v>
      </c>
      <c r="H33" s="224" t="str">
        <f>VLOOKUP($C$11,$AE$90:$AH$91,4,TRUE)</f>
        <v>5 Deg Rounded Bevel</v>
      </c>
      <c r="I33" s="113"/>
      <c r="J33" s="19"/>
      <c r="L33" s="141"/>
      <c r="M33" s="145">
        <f>VLOOKUP($C$11,'Inventory List'!$B$209:$H$212,6,TRUE)</f>
        <v>0</v>
      </c>
      <c r="N33" s="141"/>
      <c r="U33" s="6" t="s">
        <v>44</v>
      </c>
      <c r="V33" s="7">
        <v>14336</v>
      </c>
      <c r="W33" s="8">
        <v>9894</v>
      </c>
      <c r="X33" s="8">
        <v>10703</v>
      </c>
      <c r="Y33" s="7">
        <v>14336</v>
      </c>
      <c r="Z33"/>
      <c r="AA33"/>
      <c r="AB33"/>
      <c r="AC33"/>
      <c r="AD33"/>
      <c r="AE33" s="12">
        <v>16001</v>
      </c>
      <c r="AF33" s="12">
        <v>40000</v>
      </c>
      <c r="AG33" s="13" t="s">
        <v>127</v>
      </c>
      <c r="AH33" s="12" t="s">
        <v>304</v>
      </c>
      <c r="AI33" s="47" t="s">
        <v>262</v>
      </c>
      <c r="AJ33"/>
      <c r="AK33"/>
      <c r="AL33"/>
      <c r="AM33"/>
      <c r="AN33"/>
      <c r="AO33"/>
      <c r="AP33"/>
      <c r="AQ33"/>
      <c r="AR33"/>
      <c r="AS33"/>
      <c r="AT33" s="31">
        <v>1</v>
      </c>
      <c r="AU33" s="31">
        <v>540000</v>
      </c>
      <c r="AV33" s="32" t="s">
        <v>253</v>
      </c>
      <c r="AW33" s="52" t="s">
        <v>258</v>
      </c>
      <c r="AX33" s="52" t="s">
        <v>258</v>
      </c>
      <c r="AY33"/>
      <c r="BH33" s="100" t="s">
        <v>444</v>
      </c>
      <c r="BI33" s="100" t="s">
        <v>444</v>
      </c>
    </row>
    <row r="34" spans="1:62" ht="15.75" customHeight="1">
      <c r="A34" s="34"/>
      <c r="B34" s="74"/>
      <c r="C34" s="117"/>
      <c r="D34" s="99"/>
      <c r="E34" s="117"/>
      <c r="F34" s="117"/>
      <c r="G34" s="229"/>
      <c r="H34" s="230"/>
      <c r="I34" s="118"/>
      <c r="J34" s="19"/>
      <c r="L34" s="141"/>
      <c r="M34" s="145"/>
      <c r="N34" s="141"/>
      <c r="U34" s="6" t="s">
        <v>44</v>
      </c>
      <c r="V34" s="7">
        <v>14366</v>
      </c>
      <c r="W34" s="8">
        <v>10704</v>
      </c>
      <c r="X34" s="8">
        <v>11511</v>
      </c>
      <c r="Y34" s="7">
        <v>14366</v>
      </c>
      <c r="Z34"/>
      <c r="AA34"/>
      <c r="AB34"/>
      <c r="AC34"/>
      <c r="AD34"/>
      <c r="AE34" s="12">
        <v>40001</v>
      </c>
      <c r="AF34" s="12">
        <v>80000</v>
      </c>
      <c r="AG34" s="13" t="s">
        <v>129</v>
      </c>
      <c r="AH34" s="12" t="s">
        <v>305</v>
      </c>
      <c r="AI34" s="47" t="s">
        <v>263</v>
      </c>
      <c r="AJ34"/>
      <c r="AK34"/>
      <c r="AL34"/>
      <c r="AM34"/>
      <c r="AN34"/>
      <c r="AO34"/>
      <c r="AP34"/>
      <c r="AQ34"/>
      <c r="AR34"/>
      <c r="AS34"/>
      <c r="AT34" s="31">
        <v>540001</v>
      </c>
      <c r="AU34" s="31">
        <v>1000000</v>
      </c>
      <c r="AV34" s="32" t="s">
        <v>253</v>
      </c>
      <c r="AW34" s="52" t="s">
        <v>258</v>
      </c>
      <c r="AX34" s="52" t="s">
        <v>258</v>
      </c>
      <c r="AY34"/>
      <c r="BF34" s="357" t="s">
        <v>166</v>
      </c>
      <c r="BG34" s="357"/>
      <c r="BH34" s="357"/>
      <c r="BI34" s="357"/>
      <c r="BJ34" s="44"/>
    </row>
    <row r="35" spans="1:62" ht="15.75" customHeight="1">
      <c r="A35" s="35"/>
      <c r="B35" s="70" t="s">
        <v>20</v>
      </c>
      <c r="C35" s="119"/>
      <c r="D35" s="120"/>
      <c r="E35" s="119"/>
      <c r="F35" s="119"/>
      <c r="G35" s="231"/>
      <c r="H35" s="232"/>
      <c r="I35" s="121"/>
      <c r="J35" s="19"/>
      <c r="L35" s="141"/>
      <c r="M35" s="145"/>
      <c r="N35" s="141"/>
      <c r="U35" s="6" t="s">
        <v>44</v>
      </c>
      <c r="V35" s="7">
        <v>14397</v>
      </c>
      <c r="W35" s="8">
        <v>11512</v>
      </c>
      <c r="X35" s="8">
        <v>12848</v>
      </c>
      <c r="Y35" s="7">
        <v>14397</v>
      </c>
      <c r="Z35"/>
      <c r="AA35"/>
      <c r="AB35"/>
      <c r="AC35"/>
      <c r="AD35"/>
      <c r="AE35" s="12">
        <v>80001</v>
      </c>
      <c r="AF35" s="12">
        <v>320000</v>
      </c>
      <c r="AG35" s="13" t="s">
        <v>130</v>
      </c>
      <c r="AH35" s="12" t="s">
        <v>306</v>
      </c>
      <c r="AI35" s="47" t="s">
        <v>265</v>
      </c>
      <c r="AJ35"/>
      <c r="AK35"/>
      <c r="AL35"/>
      <c r="AM35"/>
      <c r="AN35"/>
      <c r="AO35"/>
      <c r="AP35"/>
      <c r="AQ35"/>
      <c r="AR35"/>
      <c r="AS35"/>
      <c r="AT35" s="9">
        <v>1000001</v>
      </c>
      <c r="AU35" s="9">
        <v>3800000</v>
      </c>
      <c r="AV35" s="10" t="s">
        <v>254</v>
      </c>
      <c r="AW35" s="53" t="s">
        <v>259</v>
      </c>
      <c r="AX35" s="53" t="s">
        <v>259</v>
      </c>
      <c r="AY35"/>
      <c r="AZ35" s="357" t="s">
        <v>124</v>
      </c>
      <c r="BA35" s="357"/>
      <c r="BB35" s="357"/>
      <c r="BC35" s="357"/>
      <c r="BD35" s="54"/>
      <c r="BF35" s="9">
        <v>50000</v>
      </c>
      <c r="BG35" s="9">
        <v>1470000</v>
      </c>
      <c r="BH35" s="10" t="s">
        <v>189</v>
      </c>
      <c r="BI35" s="5" t="s">
        <v>221</v>
      </c>
      <c r="BJ35" s="46"/>
    </row>
    <row r="36" spans="1:62" ht="15.75" customHeight="1">
      <c r="A36" s="34"/>
      <c r="B36" s="68" t="s">
        <v>164</v>
      </c>
      <c r="C36" s="116" t="s">
        <v>221</v>
      </c>
      <c r="D36" s="116" t="s">
        <v>461</v>
      </c>
      <c r="E36" s="112"/>
      <c r="F36" s="112"/>
      <c r="G36" s="224" t="str">
        <f>VLOOKUP($C$11,$BF$13:$BI$18,3,TRUE)</f>
        <v>D35449-SA</v>
      </c>
      <c r="H36" s="224" t="str">
        <f>VLOOKUP($C$11,$BF$13:$BI$18,4,TRUE)</f>
        <v>Gas Trap - Narrow Wide Base</v>
      </c>
      <c r="I36" s="109"/>
      <c r="J36" s="19"/>
      <c r="L36" s="141"/>
      <c r="M36" s="145">
        <f>VLOOKUP($C$11,'Inventory List'!$B$227:$H$234,6,TRUE)</f>
        <v>0</v>
      </c>
      <c r="N36" s="141"/>
      <c r="U36" s="6" t="s">
        <v>44</v>
      </c>
      <c r="V36" s="7">
        <v>14427</v>
      </c>
      <c r="W36" s="8">
        <v>12849</v>
      </c>
      <c r="X36" s="8">
        <v>12911</v>
      </c>
      <c r="Y36" s="7">
        <v>14427</v>
      </c>
      <c r="Z36"/>
      <c r="AA36"/>
      <c r="AB36"/>
      <c r="AC36"/>
      <c r="AD36"/>
      <c r="AE36" s="12">
        <v>320001</v>
      </c>
      <c r="AF36" s="12">
        <v>425000</v>
      </c>
      <c r="AG36" s="13" t="s">
        <v>131</v>
      </c>
      <c r="AH36" s="12" t="s">
        <v>307</v>
      </c>
      <c r="AI36" s="47" t="s">
        <v>264</v>
      </c>
      <c r="AJ36"/>
      <c r="AK36"/>
      <c r="AL36"/>
      <c r="AM36"/>
      <c r="AN36"/>
      <c r="AO36"/>
      <c r="AP36"/>
      <c r="AQ36"/>
      <c r="AR36"/>
      <c r="AS36"/>
      <c r="AT36" s="9">
        <v>3800001</v>
      </c>
      <c r="AU36" s="9">
        <v>6099905</v>
      </c>
      <c r="AV36" s="10" t="s">
        <v>254</v>
      </c>
      <c r="AW36" s="53" t="s">
        <v>260</v>
      </c>
      <c r="AX36" s="53" t="s">
        <v>260</v>
      </c>
      <c r="AY36"/>
      <c r="AZ36" s="25" t="s">
        <v>46</v>
      </c>
      <c r="BA36" s="25" t="s">
        <v>47</v>
      </c>
      <c r="BB36" s="25" t="s">
        <v>110</v>
      </c>
      <c r="BC36" s="25" t="s">
        <v>59</v>
      </c>
      <c r="BD36" s="45"/>
      <c r="BF36" s="9">
        <v>1470001</v>
      </c>
      <c r="BG36" s="9">
        <v>2500000</v>
      </c>
      <c r="BH36" s="10" t="s">
        <v>190</v>
      </c>
      <c r="BI36" s="5">
        <v>2</v>
      </c>
      <c r="BJ36" s="46"/>
    </row>
    <row r="37" spans="1:62" ht="15.75" customHeight="1">
      <c r="A37" s="34"/>
      <c r="B37" s="68" t="s">
        <v>172</v>
      </c>
      <c r="C37" s="126" t="s">
        <v>448</v>
      </c>
      <c r="D37" s="116" t="s">
        <v>317</v>
      </c>
      <c r="E37" s="112"/>
      <c r="F37" s="112"/>
      <c r="G37" s="224" t="s">
        <v>448</v>
      </c>
      <c r="H37" s="224" t="str">
        <f>VLOOKUP($C$11,$BF$22:$BJ$25,5,TRUE)</f>
        <v>No Hole</v>
      </c>
      <c r="I37" s="113"/>
      <c r="J37" s="19"/>
      <c r="L37" s="141"/>
      <c r="M37" s="145">
        <f>VLOOKUP($C$11,'Inventory List'!$B$236:$H$239,6,TRUE)</f>
        <v>0</v>
      </c>
      <c r="N37" s="141"/>
      <c r="U37" s="6" t="s">
        <v>44</v>
      </c>
      <c r="V37" s="7">
        <v>14458</v>
      </c>
      <c r="W37" s="8">
        <v>12912</v>
      </c>
      <c r="X37" s="8">
        <v>14823</v>
      </c>
      <c r="Y37" s="7">
        <v>14458</v>
      </c>
      <c r="Z37"/>
      <c r="AA37"/>
      <c r="AB37"/>
      <c r="AC37"/>
      <c r="AD37"/>
      <c r="AE37" s="12">
        <v>425001</v>
      </c>
      <c r="AF37" s="12">
        <v>3000000</v>
      </c>
      <c r="AG37" s="13" t="s">
        <v>221</v>
      </c>
      <c r="AH37" s="12" t="s">
        <v>307</v>
      </c>
      <c r="AI37" s="47" t="s">
        <v>264</v>
      </c>
      <c r="AJ37"/>
      <c r="AK37"/>
      <c r="AL37"/>
      <c r="AM37"/>
      <c r="AN37"/>
      <c r="AO37"/>
      <c r="AP37"/>
      <c r="AQ37"/>
      <c r="AR37"/>
      <c r="AS37"/>
      <c r="AT37"/>
      <c r="AU37"/>
      <c r="AV37" s="341" t="s">
        <v>443</v>
      </c>
      <c r="AW37"/>
      <c r="AX37"/>
      <c r="AY37"/>
      <c r="AZ37" s="31">
        <v>1</v>
      </c>
      <c r="BA37" s="31">
        <v>200</v>
      </c>
      <c r="BB37" s="32" t="s">
        <v>111</v>
      </c>
      <c r="BC37" s="25" t="s">
        <v>279</v>
      </c>
      <c r="BD37" s="45" t="s">
        <v>280</v>
      </c>
      <c r="BF37" s="9">
        <v>2500001</v>
      </c>
      <c r="BG37" s="9">
        <v>6099905</v>
      </c>
      <c r="BH37" s="10" t="s">
        <v>190</v>
      </c>
      <c r="BI37" s="5">
        <v>3</v>
      </c>
      <c r="BJ37" s="46"/>
    </row>
    <row r="38" spans="1:62" ht="15.75" customHeight="1">
      <c r="A38" s="34"/>
      <c r="B38" s="68" t="s">
        <v>165</v>
      </c>
      <c r="C38" s="116" t="s">
        <v>319</v>
      </c>
      <c r="D38" s="116" t="s">
        <v>221</v>
      </c>
      <c r="E38" s="112"/>
      <c r="F38" s="112"/>
      <c r="G38" s="224" t="str">
        <f>VLOOKUP($C$11,$BF$28:$BI$31,4,TRUE)</f>
        <v>Round Top Champfer</v>
      </c>
      <c r="H38" s="224" t="str">
        <f>VLOOKUP($C$11,$BF$28:$BJ$31,5,TRUE)</f>
        <v>Not Marked</v>
      </c>
      <c r="I38" s="109" t="str">
        <f>VLOOKUP($C$11,$BF$28:$BJ$31,5,TRUE)</f>
        <v>Not Marked</v>
      </c>
      <c r="J38" s="19"/>
      <c r="L38" s="141"/>
      <c r="M38" s="145">
        <f>VLOOKUP($C$11,'Inventory List'!$B$241:$H$246,6,TRUE)</f>
        <v>0</v>
      </c>
      <c r="N38" s="141"/>
      <c r="U38" s="6" t="s">
        <v>44</v>
      </c>
      <c r="V38" s="7">
        <v>14489</v>
      </c>
      <c r="W38" s="8">
        <v>14824</v>
      </c>
      <c r="X38" s="8">
        <v>17010</v>
      </c>
      <c r="Y38" s="7">
        <v>14489</v>
      </c>
      <c r="Z38"/>
      <c r="AA38"/>
      <c r="AB38"/>
      <c r="AC38"/>
      <c r="AD38"/>
      <c r="AE38" s="12">
        <v>3000001</v>
      </c>
      <c r="AF38" s="12">
        <v>3900000</v>
      </c>
      <c r="AG38" s="13" t="s">
        <v>132</v>
      </c>
      <c r="AH38" s="12" t="s">
        <v>308</v>
      </c>
      <c r="AI38" s="47" t="s">
        <v>267</v>
      </c>
      <c r="AJ38"/>
      <c r="AK38"/>
      <c r="AL38"/>
      <c r="AM38"/>
      <c r="AN38"/>
      <c r="AO38"/>
      <c r="AP38"/>
      <c r="AQ38"/>
      <c r="AR38"/>
      <c r="AS38"/>
      <c r="AT38"/>
      <c r="AU38"/>
      <c r="AV38" s="100" t="s">
        <v>444</v>
      </c>
      <c r="AW38"/>
      <c r="AX38"/>
      <c r="AY38"/>
      <c r="AZ38" s="31">
        <v>201</v>
      </c>
      <c r="BA38" s="31">
        <v>5000</v>
      </c>
      <c r="BB38" s="32" t="s">
        <v>112</v>
      </c>
      <c r="BC38" s="25" t="s">
        <v>279</v>
      </c>
      <c r="BD38" s="45" t="s">
        <v>280</v>
      </c>
      <c r="BF38" s="98"/>
      <c r="BG38" s="98"/>
      <c r="BH38" s="341" t="s">
        <v>443</v>
      </c>
      <c r="BI38" s="46"/>
      <c r="BJ38" s="46"/>
    </row>
    <row r="39" spans="1:60" ht="15.75" customHeight="1">
      <c r="A39" s="34"/>
      <c r="B39" s="68" t="s">
        <v>166</v>
      </c>
      <c r="C39" s="116" t="s">
        <v>190</v>
      </c>
      <c r="D39" s="349" t="s">
        <v>459</v>
      </c>
      <c r="E39" s="112"/>
      <c r="F39" s="112"/>
      <c r="G39" s="224" t="str">
        <f>VLOOKUP($C$11,$BF$35:$BI$37,3,TRUE)</f>
        <v>Single Slot</v>
      </c>
      <c r="H39" s="236"/>
      <c r="I39" s="113"/>
      <c r="J39" s="19"/>
      <c r="L39" s="141"/>
      <c r="M39" s="145">
        <f>VLOOKUP($C$11,'Inventory List'!$B$248:$H$252,6,TRUE)</f>
        <v>0</v>
      </c>
      <c r="N39" s="141"/>
      <c r="U39" s="6" t="s">
        <v>44</v>
      </c>
      <c r="V39" s="7">
        <v>14519</v>
      </c>
      <c r="W39" s="8">
        <v>17011</v>
      </c>
      <c r="X39" s="8">
        <v>19410</v>
      </c>
      <c r="Y39" s="7">
        <v>14519</v>
      </c>
      <c r="Z39"/>
      <c r="AA39"/>
      <c r="AB39"/>
      <c r="AC39"/>
      <c r="AD39"/>
      <c r="AE39" s="12">
        <v>3900001</v>
      </c>
      <c r="AF39" s="12">
        <v>6099905</v>
      </c>
      <c r="AG39" s="13" t="s">
        <v>132</v>
      </c>
      <c r="AH39" s="12" t="s">
        <v>309</v>
      </c>
      <c r="AI39" s="47" t="s">
        <v>266</v>
      </c>
      <c r="AJ39"/>
      <c r="AK39"/>
      <c r="AL39"/>
      <c r="AM39"/>
      <c r="AN39"/>
      <c r="AO39"/>
      <c r="AP39"/>
      <c r="AQ39"/>
      <c r="AR39"/>
      <c r="AS39"/>
      <c r="AT39" s="357" t="s">
        <v>99</v>
      </c>
      <c r="AU39" s="357"/>
      <c r="AV39" s="357"/>
      <c r="AW39" s="357"/>
      <c r="AX39" s="44"/>
      <c r="AY39"/>
      <c r="AZ39" s="31">
        <v>5001</v>
      </c>
      <c r="BA39" s="9">
        <v>24000</v>
      </c>
      <c r="BB39" s="10" t="s">
        <v>112</v>
      </c>
      <c r="BC39" s="25" t="s">
        <v>279</v>
      </c>
      <c r="BD39" s="45" t="s">
        <v>281</v>
      </c>
      <c r="BH39" s="100" t="s">
        <v>444</v>
      </c>
    </row>
    <row r="40" spans="1:62" ht="15.75" customHeight="1">
      <c r="A40" s="34"/>
      <c r="B40" s="68" t="s">
        <v>21</v>
      </c>
      <c r="C40" s="116" t="s">
        <v>323</v>
      </c>
      <c r="D40" s="349" t="s">
        <v>462</v>
      </c>
      <c r="E40" s="112"/>
      <c r="F40" s="112"/>
      <c r="G40" s="224" t="str">
        <f>VLOOKUP($C$11,$BF$41:$BI$42,4,TRUE)</f>
        <v>Round &amp; Flared Guard Blades</v>
      </c>
      <c r="H40" s="236"/>
      <c r="I40" s="113"/>
      <c r="J40" s="19"/>
      <c r="L40" s="141"/>
      <c r="M40" s="145">
        <f>VLOOKUP($C$11,'Inventory List'!$B$254:$H$257,6,TRUE)</f>
        <v>0</v>
      </c>
      <c r="N40" s="141"/>
      <c r="U40" s="6" t="s">
        <v>44</v>
      </c>
      <c r="V40" s="7">
        <v>14550</v>
      </c>
      <c r="W40" s="8">
        <v>19411</v>
      </c>
      <c r="X40" s="8">
        <v>21293</v>
      </c>
      <c r="Y40" s="7">
        <v>14550</v>
      </c>
      <c r="Z40"/>
      <c r="AA40"/>
      <c r="AB40"/>
      <c r="AC40"/>
      <c r="AD40"/>
      <c r="AE40" s="47"/>
      <c r="AF40" s="47"/>
      <c r="AG40" s="341" t="s">
        <v>443</v>
      </c>
      <c r="AH40" s="47"/>
      <c r="AI40" s="47"/>
      <c r="AJ40"/>
      <c r="AK40"/>
      <c r="AL40"/>
      <c r="AM40"/>
      <c r="AN40"/>
      <c r="AO40"/>
      <c r="AP40"/>
      <c r="AQ40"/>
      <c r="AR40"/>
      <c r="AS40"/>
      <c r="AT40" s="9">
        <v>1</v>
      </c>
      <c r="AU40" s="9">
        <v>47000</v>
      </c>
      <c r="AV40" s="10" t="s">
        <v>238</v>
      </c>
      <c r="AW40" s="5" t="s">
        <v>93</v>
      </c>
      <c r="AX40" s="5" t="s">
        <v>240</v>
      </c>
      <c r="AY40"/>
      <c r="AZ40" s="31">
        <v>24001</v>
      </c>
      <c r="BA40" s="9">
        <v>34000</v>
      </c>
      <c r="BB40" s="10" t="s">
        <v>435</v>
      </c>
      <c r="BC40" s="56" t="s">
        <v>282</v>
      </c>
      <c r="BD40" s="55"/>
      <c r="BF40" s="357" t="s">
        <v>186</v>
      </c>
      <c r="BG40" s="357"/>
      <c r="BH40" s="357"/>
      <c r="BI40" s="357"/>
      <c r="BJ40" s="44"/>
    </row>
    <row r="41" spans="1:62" ht="15.75" customHeight="1">
      <c r="A41" s="34"/>
      <c r="B41" s="68" t="s">
        <v>22</v>
      </c>
      <c r="C41" s="109">
        <v>0.577</v>
      </c>
      <c r="D41" s="109"/>
      <c r="E41" s="112"/>
      <c r="F41" s="112"/>
      <c r="G41" s="224">
        <v>0.577</v>
      </c>
      <c r="H41" s="224"/>
      <c r="I41" s="113"/>
      <c r="J41" s="19"/>
      <c r="L41" s="141"/>
      <c r="M41" s="145"/>
      <c r="N41" s="141"/>
      <c r="U41" s="6" t="s">
        <v>44</v>
      </c>
      <c r="V41" s="7">
        <v>14580</v>
      </c>
      <c r="W41" s="8">
        <v>21294</v>
      </c>
      <c r="X41" s="8">
        <v>23567</v>
      </c>
      <c r="Y41" s="7">
        <v>14580</v>
      </c>
      <c r="Z41"/>
      <c r="AA41"/>
      <c r="AB41"/>
      <c r="AC41"/>
      <c r="AD41"/>
      <c r="AE41"/>
      <c r="AF41"/>
      <c r="AG41" s="100" t="s">
        <v>444</v>
      </c>
      <c r="AH41"/>
      <c r="AI41"/>
      <c r="AJ41"/>
      <c r="AK41"/>
      <c r="AL41"/>
      <c r="AM41"/>
      <c r="AN41"/>
      <c r="AO41"/>
      <c r="AP41"/>
      <c r="AQ41"/>
      <c r="AR41"/>
      <c r="AS41"/>
      <c r="AT41" s="9">
        <v>47001</v>
      </c>
      <c r="AU41" s="9">
        <v>850000</v>
      </c>
      <c r="AV41" s="10" t="s">
        <v>238</v>
      </c>
      <c r="AW41" s="5" t="s">
        <v>94</v>
      </c>
      <c r="AX41" s="5" t="s">
        <v>241</v>
      </c>
      <c r="AY41"/>
      <c r="AZ41" s="31">
        <v>34001</v>
      </c>
      <c r="BA41" s="9">
        <v>38000</v>
      </c>
      <c r="BB41" s="10" t="s">
        <v>113</v>
      </c>
      <c r="BC41" s="56" t="s">
        <v>282</v>
      </c>
      <c r="BD41" s="55"/>
      <c r="BF41" s="9">
        <v>1</v>
      </c>
      <c r="BG41" s="9">
        <v>50000</v>
      </c>
      <c r="BH41" s="10" t="s">
        <v>187</v>
      </c>
      <c r="BI41" s="5" t="s">
        <v>322</v>
      </c>
      <c r="BJ41" s="46"/>
    </row>
    <row r="42" spans="1:62" ht="15.75" customHeight="1">
      <c r="A42" s="34"/>
      <c r="B42" s="68" t="s">
        <v>167</v>
      </c>
      <c r="C42" s="116" t="s">
        <v>193</v>
      </c>
      <c r="D42" s="116" t="s">
        <v>325</v>
      </c>
      <c r="E42" s="112"/>
      <c r="F42" s="112"/>
      <c r="G42" s="224" t="str">
        <f>VLOOKUP($C$11,$BF$47:$BI$49,3,TRUE)</f>
        <v>Allen Head</v>
      </c>
      <c r="H42" s="224" t="str">
        <f>VLOOKUP($C$11,$BF$47:$BI$49,4,TRUE)</f>
        <v>Knurled or Smooth</v>
      </c>
      <c r="I42" s="113"/>
      <c r="J42" s="19"/>
      <c r="L42" s="141"/>
      <c r="M42" s="145">
        <f>VLOOKUP($C$11,'Inventory List'!$B$259:$H$263,6,TRUE)</f>
        <v>0</v>
      </c>
      <c r="N42" s="141"/>
      <c r="U42" s="6" t="s">
        <v>44</v>
      </c>
      <c r="V42" s="7">
        <v>14611</v>
      </c>
      <c r="W42" s="8">
        <v>23568</v>
      </c>
      <c r="X42" s="8">
        <v>26729</v>
      </c>
      <c r="Y42" s="7">
        <v>14611</v>
      </c>
      <c r="Z42"/>
      <c r="AA42"/>
      <c r="AB42"/>
      <c r="AC42"/>
      <c r="AD42"/>
      <c r="AE42" s="358" t="s">
        <v>133</v>
      </c>
      <c r="AF42" s="359"/>
      <c r="AG42" s="359"/>
      <c r="AH42" s="359"/>
      <c r="AI42" s="44"/>
      <c r="AJ42"/>
      <c r="AK42"/>
      <c r="AL42"/>
      <c r="AM42"/>
      <c r="AN42"/>
      <c r="AO42"/>
      <c r="AP42"/>
      <c r="AQ42"/>
      <c r="AR42"/>
      <c r="AS42"/>
      <c r="AT42" s="9">
        <v>850001</v>
      </c>
      <c r="AU42" s="9">
        <v>3890000</v>
      </c>
      <c r="AV42" s="10" t="s">
        <v>239</v>
      </c>
      <c r="AW42" s="5" t="s">
        <v>100</v>
      </c>
      <c r="AX42" s="5" t="s">
        <v>241</v>
      </c>
      <c r="AY42"/>
      <c r="AZ42" s="31">
        <v>38001</v>
      </c>
      <c r="BA42" s="9">
        <v>175000</v>
      </c>
      <c r="BB42" s="10" t="s">
        <v>114</v>
      </c>
      <c r="BC42" s="56" t="s">
        <v>282</v>
      </c>
      <c r="BD42" s="55"/>
      <c r="BF42" s="9">
        <v>50001</v>
      </c>
      <c r="BG42" s="9">
        <v>6099905</v>
      </c>
      <c r="BH42" s="10" t="s">
        <v>188</v>
      </c>
      <c r="BI42" s="67" t="s">
        <v>323</v>
      </c>
      <c r="BJ42" s="46"/>
    </row>
    <row r="43" spans="1:62" ht="15.75" customHeight="1">
      <c r="A43" s="34"/>
      <c r="B43" s="68" t="s">
        <v>168</v>
      </c>
      <c r="C43" s="116" t="s">
        <v>351</v>
      </c>
      <c r="D43" s="109" t="s">
        <v>196</v>
      </c>
      <c r="E43" s="112"/>
      <c r="F43" s="112"/>
      <c r="G43" s="233"/>
      <c r="H43" s="225"/>
      <c r="I43" s="113"/>
      <c r="J43" s="19"/>
      <c r="L43" s="141"/>
      <c r="M43" s="145">
        <f>VLOOKUP($C$11,'Inventory List'!$B$265:$H$266,6,TRUE)</f>
        <v>0</v>
      </c>
      <c r="N43" s="141"/>
      <c r="U43" s="6" t="s">
        <v>44</v>
      </c>
      <c r="V43" s="7">
        <v>14642</v>
      </c>
      <c r="W43" s="8">
        <v>26730</v>
      </c>
      <c r="X43" s="8">
        <v>30008</v>
      </c>
      <c r="Y43" s="7">
        <v>14642</v>
      </c>
      <c r="Z43"/>
      <c r="AA43"/>
      <c r="AB43"/>
      <c r="AC43"/>
      <c r="AD43"/>
      <c r="AE43" s="11" t="s">
        <v>46</v>
      </c>
      <c r="AF43" s="11" t="s">
        <v>47</v>
      </c>
      <c r="AG43" s="11" t="s">
        <v>2</v>
      </c>
      <c r="AH43" s="5" t="s">
        <v>59</v>
      </c>
      <c r="AI43" s="46"/>
      <c r="AJ43"/>
      <c r="AK43"/>
      <c r="AL43"/>
      <c r="AM43"/>
      <c r="AN43"/>
      <c r="AO43"/>
      <c r="AP43"/>
      <c r="AQ43"/>
      <c r="AR43"/>
      <c r="AS43"/>
      <c r="AT43" s="9">
        <v>4206000</v>
      </c>
      <c r="AU43" s="9">
        <v>6099905</v>
      </c>
      <c r="AV43" s="10" t="s">
        <v>239</v>
      </c>
      <c r="AW43" s="5">
        <v>2</v>
      </c>
      <c r="AX43" s="5" t="s">
        <v>242</v>
      </c>
      <c r="AY43"/>
      <c r="AZ43" s="31">
        <v>175001</v>
      </c>
      <c r="BA43" s="9">
        <v>219000</v>
      </c>
      <c r="BB43" s="10" t="s">
        <v>123</v>
      </c>
      <c r="BC43" s="56" t="s">
        <v>282</v>
      </c>
      <c r="BD43" s="55"/>
      <c r="BF43" s="9"/>
      <c r="BG43" s="9"/>
      <c r="BH43" s="341" t="s">
        <v>443</v>
      </c>
      <c r="BI43" s="341" t="s">
        <v>443</v>
      </c>
      <c r="BJ43" s="46"/>
    </row>
    <row r="44" spans="1:62" ht="15.75" customHeight="1">
      <c r="A44" s="34"/>
      <c r="B44" s="68" t="s">
        <v>29</v>
      </c>
      <c r="C44" s="112"/>
      <c r="D44" s="109"/>
      <c r="E44" s="112"/>
      <c r="F44" s="112"/>
      <c r="G44" s="233"/>
      <c r="H44" s="225"/>
      <c r="I44" s="113"/>
      <c r="J44" s="19"/>
      <c r="L44" s="141"/>
      <c r="M44" s="145">
        <f>VLOOKUP($C$11,'Inventory List'!$B$355:$H$356,6,TRUE)</f>
        <v>0</v>
      </c>
      <c r="N44" s="141"/>
      <c r="U44" s="6" t="s">
        <v>44</v>
      </c>
      <c r="V44" s="7">
        <v>14671</v>
      </c>
      <c r="W44" s="8">
        <v>30009</v>
      </c>
      <c r="X44" s="8">
        <v>33790</v>
      </c>
      <c r="Y44" s="7">
        <v>14671</v>
      </c>
      <c r="Z44"/>
      <c r="AA44"/>
      <c r="AB44"/>
      <c r="AC44"/>
      <c r="AD44"/>
      <c r="AE44" s="12">
        <v>1</v>
      </c>
      <c r="AF44" s="12">
        <v>5000</v>
      </c>
      <c r="AG44" s="13" t="s">
        <v>134</v>
      </c>
      <c r="AH44" s="12" t="s">
        <v>273</v>
      </c>
      <c r="AI44" s="47"/>
      <c r="AJ44"/>
      <c r="AK44"/>
      <c r="AL44"/>
      <c r="AM44"/>
      <c r="AN44"/>
      <c r="AO44"/>
      <c r="AP44"/>
      <c r="AQ44"/>
      <c r="AR44"/>
      <c r="AS44"/>
      <c r="AT44"/>
      <c r="AU44"/>
      <c r="AV44" s="341" t="s">
        <v>443</v>
      </c>
      <c r="AW44"/>
      <c r="AX44"/>
      <c r="AY44"/>
      <c r="AZ44" s="31">
        <v>219001</v>
      </c>
      <c r="BA44" s="9">
        <v>940000</v>
      </c>
      <c r="BB44" s="10" t="s">
        <v>118</v>
      </c>
      <c r="BC44" s="56" t="s">
        <v>282</v>
      </c>
      <c r="BD44" s="55"/>
      <c r="BF44" s="98"/>
      <c r="BG44" s="98"/>
      <c r="BH44" s="100" t="s">
        <v>444</v>
      </c>
      <c r="BI44" s="100" t="s">
        <v>444</v>
      </c>
      <c r="BJ44" s="46"/>
    </row>
    <row r="45" spans="1:56" ht="15.75" customHeight="1">
      <c r="A45" s="34"/>
      <c r="B45" s="74"/>
      <c r="C45" s="117"/>
      <c r="D45" s="99"/>
      <c r="E45" s="117"/>
      <c r="F45" s="117"/>
      <c r="G45" s="229"/>
      <c r="H45" s="230"/>
      <c r="I45" s="118"/>
      <c r="J45" s="19"/>
      <c r="L45" s="141"/>
      <c r="M45" s="148"/>
      <c r="N45" s="141"/>
      <c r="U45" s="6" t="s">
        <v>44</v>
      </c>
      <c r="V45" s="7">
        <v>14702</v>
      </c>
      <c r="W45" s="8">
        <v>33791</v>
      </c>
      <c r="X45" s="8">
        <v>38034</v>
      </c>
      <c r="Y45" s="7">
        <v>14702</v>
      </c>
      <c r="Z45"/>
      <c r="AA45"/>
      <c r="AB45"/>
      <c r="AC45"/>
      <c r="AD45"/>
      <c r="AE45" s="12">
        <v>5001</v>
      </c>
      <c r="AF45" s="12">
        <v>9000</v>
      </c>
      <c r="AG45" s="13" t="s">
        <v>135</v>
      </c>
      <c r="AH45" s="12" t="s">
        <v>273</v>
      </c>
      <c r="AI45" s="47"/>
      <c r="AJ45"/>
      <c r="AK45"/>
      <c r="AL45"/>
      <c r="AM45"/>
      <c r="AN45"/>
      <c r="AO45"/>
      <c r="AP45"/>
      <c r="AQ45"/>
      <c r="AR45"/>
      <c r="AS45"/>
      <c r="AT45"/>
      <c r="AU45"/>
      <c r="AV45" s="100" t="s">
        <v>444</v>
      </c>
      <c r="AW45"/>
      <c r="AX45"/>
      <c r="AY45"/>
      <c r="AZ45" s="31">
        <v>940001</v>
      </c>
      <c r="BA45" s="9">
        <v>2250000</v>
      </c>
      <c r="BB45" s="10" t="s">
        <v>119</v>
      </c>
      <c r="BC45" s="56" t="s">
        <v>282</v>
      </c>
      <c r="BD45" s="55"/>
    </row>
    <row r="46" spans="1:62" ht="15.75" customHeight="1">
      <c r="A46" s="34"/>
      <c r="B46" s="70" t="s">
        <v>15</v>
      </c>
      <c r="C46" s="119"/>
      <c r="D46" s="120"/>
      <c r="E46" s="119"/>
      <c r="F46" s="119"/>
      <c r="G46" s="231"/>
      <c r="H46" s="232"/>
      <c r="I46" s="121"/>
      <c r="J46" s="19"/>
      <c r="L46" s="141"/>
      <c r="M46" s="145"/>
      <c r="N46" s="141"/>
      <c r="U46" s="6" t="s">
        <v>44</v>
      </c>
      <c r="V46" s="7">
        <v>14732</v>
      </c>
      <c r="W46" s="8">
        <v>38035</v>
      </c>
      <c r="X46" s="8">
        <v>41679</v>
      </c>
      <c r="Y46" s="7">
        <v>14732</v>
      </c>
      <c r="Z46"/>
      <c r="AA46"/>
      <c r="AB46"/>
      <c r="AC46"/>
      <c r="AD46"/>
      <c r="AE46" s="12">
        <v>9001</v>
      </c>
      <c r="AF46" s="12">
        <v>30000</v>
      </c>
      <c r="AG46" s="13" t="s">
        <v>136</v>
      </c>
      <c r="AH46" s="12" t="s">
        <v>273</v>
      </c>
      <c r="AI46" s="47"/>
      <c r="AJ46"/>
      <c r="AK46"/>
      <c r="AL46"/>
      <c r="AM46"/>
      <c r="AN46"/>
      <c r="AO46"/>
      <c r="AP46"/>
      <c r="AQ46"/>
      <c r="AR46"/>
      <c r="AS46"/>
      <c r="AT46" s="357" t="s">
        <v>101</v>
      </c>
      <c r="AU46" s="357"/>
      <c r="AV46" s="357"/>
      <c r="AW46" s="357"/>
      <c r="AX46" s="44"/>
      <c r="AY46"/>
      <c r="AZ46" s="31">
        <v>2250001</v>
      </c>
      <c r="BA46" s="9">
        <v>3450000</v>
      </c>
      <c r="BB46" s="10" t="s">
        <v>120</v>
      </c>
      <c r="BC46" s="56" t="s">
        <v>282</v>
      </c>
      <c r="BD46" s="55"/>
      <c r="BF46" s="357" t="s">
        <v>191</v>
      </c>
      <c r="BG46" s="357"/>
      <c r="BH46" s="357"/>
      <c r="BI46" s="357"/>
      <c r="BJ46" s="44"/>
    </row>
    <row r="47" spans="1:62" ht="15.75" customHeight="1">
      <c r="A47" s="34"/>
      <c r="B47" s="68" t="s">
        <v>23</v>
      </c>
      <c r="C47" s="116" t="s">
        <v>120</v>
      </c>
      <c r="D47" s="116" t="s">
        <v>282</v>
      </c>
      <c r="E47" s="112"/>
      <c r="F47" s="112"/>
      <c r="G47" s="224" t="str">
        <f>VLOOKUP($C$11,$AZ$37:$BC$54,3,TRUE)</f>
        <v>D35382-1-SA</v>
      </c>
      <c r="H47" s="224" t="str">
        <f>VLOOKUP($C$11,$AZ$37:$BC$46,4,TRUE)</f>
        <v>Straight Cut Curved Side</v>
      </c>
      <c r="I47" s="113"/>
      <c r="J47" s="19"/>
      <c r="L47" s="141"/>
      <c r="M47" s="145">
        <f>VLOOKUP($C$11,'Inventory List'!$B$89:$H$106,6,TRUE)</f>
        <v>0</v>
      </c>
      <c r="N47" s="141"/>
      <c r="U47" s="6" t="s">
        <v>44</v>
      </c>
      <c r="V47" s="7">
        <v>14763</v>
      </c>
      <c r="W47" s="8">
        <v>41680</v>
      </c>
      <c r="X47" s="8">
        <v>46221</v>
      </c>
      <c r="Y47" s="7">
        <v>14763</v>
      </c>
      <c r="Z47"/>
      <c r="AA47"/>
      <c r="AB47"/>
      <c r="AC47"/>
      <c r="AD47"/>
      <c r="AE47" s="12">
        <v>30001</v>
      </c>
      <c r="AF47" s="12">
        <v>80000</v>
      </c>
      <c r="AG47" s="13" t="s">
        <v>221</v>
      </c>
      <c r="AH47" s="12" t="s">
        <v>273</v>
      </c>
      <c r="AI47" s="47"/>
      <c r="AJ47"/>
      <c r="AK47"/>
      <c r="AL47"/>
      <c r="AM47"/>
      <c r="AN47"/>
      <c r="AO47"/>
      <c r="AP47"/>
      <c r="AQ47"/>
      <c r="AR47"/>
      <c r="AS47"/>
      <c r="AT47" s="9">
        <v>1</v>
      </c>
      <c r="AU47" s="9">
        <v>530000</v>
      </c>
      <c r="AV47" s="5" t="s">
        <v>256</v>
      </c>
      <c r="AW47" s="5">
        <v>1</v>
      </c>
      <c r="AX47" s="53" t="s">
        <v>258</v>
      </c>
      <c r="AY47"/>
      <c r="AZ47" s="31">
        <v>3450001</v>
      </c>
      <c r="BA47" s="9">
        <v>3850000</v>
      </c>
      <c r="BB47" s="10" t="s">
        <v>120</v>
      </c>
      <c r="BC47" s="56" t="s">
        <v>282</v>
      </c>
      <c r="BD47" s="55"/>
      <c r="BF47" s="9">
        <v>1</v>
      </c>
      <c r="BG47" s="9">
        <v>50000</v>
      </c>
      <c r="BH47" s="39" t="s">
        <v>192</v>
      </c>
      <c r="BI47" s="5" t="s">
        <v>324</v>
      </c>
      <c r="BJ47" s="46"/>
    </row>
    <row r="48" spans="1:62" ht="15.75" customHeight="1">
      <c r="A48" s="34"/>
      <c r="B48" s="68" t="s">
        <v>16</v>
      </c>
      <c r="C48" s="116" t="s">
        <v>297</v>
      </c>
      <c r="D48" s="116" t="s">
        <v>293</v>
      </c>
      <c r="E48" s="112"/>
      <c r="F48" s="112"/>
      <c r="G48" s="224" t="str">
        <f>VLOOKUP($C$11,$AZ$57:$BC$66,3,TRUE)</f>
        <v>Narrow Tail</v>
      </c>
      <c r="H48" s="224" t="str">
        <f>VLOOKUP($C$11,$AZ$57:$BC$66,4,TRUE)</f>
        <v>Marked 3 or Unmarked</v>
      </c>
      <c r="I48" s="113"/>
      <c r="J48" s="19"/>
      <c r="L48" s="141"/>
      <c r="M48" s="145">
        <f>VLOOKUP($C$11,'Inventory List'!$B$127:$H$138,6,TRUE)</f>
        <v>0</v>
      </c>
      <c r="N48" s="141"/>
      <c r="U48" s="6" t="s">
        <v>44</v>
      </c>
      <c r="V48" s="7">
        <v>14793</v>
      </c>
      <c r="W48" s="8">
        <v>46222</v>
      </c>
      <c r="X48" s="8">
        <v>51970</v>
      </c>
      <c r="Y48" s="7">
        <v>14793</v>
      </c>
      <c r="Z48"/>
      <c r="AA48"/>
      <c r="AB48"/>
      <c r="AC48"/>
      <c r="AD48"/>
      <c r="AE48" s="12">
        <v>80001</v>
      </c>
      <c r="AF48" s="12">
        <v>6099905</v>
      </c>
      <c r="AG48" s="13" t="s">
        <v>221</v>
      </c>
      <c r="AH48" s="12" t="s">
        <v>274</v>
      </c>
      <c r="AI48" s="47"/>
      <c r="AJ48"/>
      <c r="AK48"/>
      <c r="AL48"/>
      <c r="AM48"/>
      <c r="AN48"/>
      <c r="AO48" t="s">
        <v>40</v>
      </c>
      <c r="AP48"/>
      <c r="AQ48"/>
      <c r="AR48"/>
      <c r="AS48"/>
      <c r="AT48" s="9">
        <v>530001</v>
      </c>
      <c r="AU48" s="9">
        <v>1000000</v>
      </c>
      <c r="AV48" s="5" t="s">
        <v>257</v>
      </c>
      <c r="AW48" s="5" t="s">
        <v>103</v>
      </c>
      <c r="AX48" s="53" t="s">
        <v>259</v>
      </c>
      <c r="AY48"/>
      <c r="AZ48" s="31">
        <v>3850001</v>
      </c>
      <c r="BA48" s="9">
        <v>6099905</v>
      </c>
      <c r="BB48" s="10" t="s">
        <v>121</v>
      </c>
      <c r="BC48" s="56" t="s">
        <v>283</v>
      </c>
      <c r="BD48" s="55"/>
      <c r="BF48" s="9">
        <v>50001</v>
      </c>
      <c r="BG48" s="9">
        <v>1360000</v>
      </c>
      <c r="BH48" s="39" t="s">
        <v>193</v>
      </c>
      <c r="BI48" s="5" t="s">
        <v>325</v>
      </c>
      <c r="BJ48" s="46"/>
    </row>
    <row r="49" spans="1:62" ht="15.75" customHeight="1">
      <c r="A49" s="34"/>
      <c r="B49" s="68" t="s">
        <v>17</v>
      </c>
      <c r="C49" s="116" t="s">
        <v>458</v>
      </c>
      <c r="D49" s="116" t="s">
        <v>233</v>
      </c>
      <c r="E49" s="112"/>
      <c r="F49" s="112"/>
      <c r="G49" s="224" t="str">
        <f>VLOOKUP($C$11,$AZ$95:$BC$104,3,TRUE)</f>
        <v>Forged B8875-1SA</v>
      </c>
      <c r="H49" s="224" t="str">
        <f>VLOOKUP($C$11,$AZ$95:$BD$102,5,TRUE)</f>
        <v>Wide Slot</v>
      </c>
      <c r="I49" s="113"/>
      <c r="J49" s="19"/>
      <c r="L49" s="141"/>
      <c r="M49" s="145">
        <f>VLOOKUP($C$11,'Inventory List'!$B$140:$H$149,6,TRUE)</f>
        <v>0</v>
      </c>
      <c r="N49" s="141"/>
      <c r="U49" s="6" t="s">
        <v>44</v>
      </c>
      <c r="V49" s="7">
        <v>14824</v>
      </c>
      <c r="W49" s="8">
        <v>51971</v>
      </c>
      <c r="X49" s="8">
        <v>59868</v>
      </c>
      <c r="Y49" s="7">
        <v>14824</v>
      </c>
      <c r="Z49"/>
      <c r="AA49"/>
      <c r="AB49"/>
      <c r="AC49"/>
      <c r="AD49"/>
      <c r="AE49" s="47"/>
      <c r="AF49" s="47"/>
      <c r="AG49" s="341" t="s">
        <v>443</v>
      </c>
      <c r="AH49" s="47"/>
      <c r="AI49" s="47"/>
      <c r="AJ49"/>
      <c r="AK49"/>
      <c r="AL49"/>
      <c r="AM49"/>
      <c r="AN49"/>
      <c r="AO49"/>
      <c r="AP49"/>
      <c r="AQ49"/>
      <c r="AR49"/>
      <c r="AS49"/>
      <c r="AT49" s="9">
        <v>1000001</v>
      </c>
      <c r="AU49" s="9">
        <v>2500000</v>
      </c>
      <c r="AV49" s="5" t="s">
        <v>257</v>
      </c>
      <c r="AW49" s="5" t="s">
        <v>104</v>
      </c>
      <c r="AX49" s="53" t="s">
        <v>259</v>
      </c>
      <c r="AY49"/>
      <c r="AZ49" s="31"/>
      <c r="BA49" s="9"/>
      <c r="BB49" s="10" t="s">
        <v>122</v>
      </c>
      <c r="BC49" s="56" t="s">
        <v>283</v>
      </c>
      <c r="BD49" s="55"/>
      <c r="BF49" s="9">
        <v>1360001</v>
      </c>
      <c r="BG49" s="9">
        <v>6099905</v>
      </c>
      <c r="BH49" s="39" t="s">
        <v>193</v>
      </c>
      <c r="BI49" s="5" t="s">
        <v>325</v>
      </c>
      <c r="BJ49" s="46"/>
    </row>
    <row r="50" spans="1:62" ht="15.75" customHeight="1">
      <c r="A50" s="34"/>
      <c r="B50" s="68" t="s">
        <v>201</v>
      </c>
      <c r="C50" s="116" t="s">
        <v>379</v>
      </c>
      <c r="D50" s="116" t="s">
        <v>376</v>
      </c>
      <c r="E50" s="112"/>
      <c r="F50" s="112"/>
      <c r="G50" s="224" t="str">
        <f>VLOOKUP($C$11,$AZ$71:$BC$72,3,TRUE)</f>
        <v>C46027 - Marked with "0"</v>
      </c>
      <c r="H50" s="224" t="str">
        <f>VLOOKUP($C$11,$AZ$71:$BC$72,4,TRUE)</f>
        <v>Thin Forks - Angled Arm to Clip Latch  </v>
      </c>
      <c r="I50" s="113"/>
      <c r="J50" s="19"/>
      <c r="L50" s="141"/>
      <c r="M50" s="145">
        <f>VLOOKUP($C$11,'Inventory List'!$B$116:$H$119,6,TRUE)</f>
        <v>0</v>
      </c>
      <c r="N50" s="141"/>
      <c r="U50" s="6" t="s">
        <v>44</v>
      </c>
      <c r="V50" s="7">
        <v>14855</v>
      </c>
      <c r="W50" s="8">
        <v>59869</v>
      </c>
      <c r="X50" s="8">
        <v>68054</v>
      </c>
      <c r="Y50" s="7">
        <v>14855</v>
      </c>
      <c r="Z50"/>
      <c r="AA50"/>
      <c r="AB50"/>
      <c r="AC50"/>
      <c r="AD50"/>
      <c r="AE50"/>
      <c r="AF50"/>
      <c r="AG50" s="100" t="s">
        <v>444</v>
      </c>
      <c r="AH50"/>
      <c r="AI50"/>
      <c r="AJ50"/>
      <c r="AK50"/>
      <c r="AL50"/>
      <c r="AM50"/>
      <c r="AN50"/>
      <c r="AO50"/>
      <c r="AP50"/>
      <c r="AQ50"/>
      <c r="AR50"/>
      <c r="AS50"/>
      <c r="AT50" s="9">
        <v>2500001</v>
      </c>
      <c r="AU50" s="9">
        <v>3890000</v>
      </c>
      <c r="AV50" s="5" t="s">
        <v>257</v>
      </c>
      <c r="AW50" s="5" t="s">
        <v>105</v>
      </c>
      <c r="AX50" s="53" t="s">
        <v>259</v>
      </c>
      <c r="AY50"/>
      <c r="AZ50" s="31"/>
      <c r="BA50" s="9"/>
      <c r="BB50" s="10" t="s">
        <v>115</v>
      </c>
      <c r="BC50" s="56" t="s">
        <v>283</v>
      </c>
      <c r="BD50" s="55"/>
      <c r="BF50" s="98"/>
      <c r="BG50" s="98"/>
      <c r="BH50" s="341" t="s">
        <v>443</v>
      </c>
      <c r="BI50" s="46"/>
      <c r="BJ50" s="46"/>
    </row>
    <row r="51" spans="1:60" ht="15.75" customHeight="1">
      <c r="A51" s="34"/>
      <c r="B51" s="68" t="s">
        <v>18</v>
      </c>
      <c r="C51" s="116" t="s">
        <v>452</v>
      </c>
      <c r="D51" s="116" t="s">
        <v>221</v>
      </c>
      <c r="E51" s="112"/>
      <c r="F51" s="112"/>
      <c r="G51" s="224" t="str">
        <f>VLOOKUP($C$11,$AZ$86:$BC$89,3,TRUE)</f>
        <v>Shallow Bevel One Side</v>
      </c>
      <c r="H51" s="224" t="str">
        <f>VLOOKUP($C$11,$AZ$86:$BC$89,4,TRUE)</f>
        <v>Not Marked</v>
      </c>
      <c r="I51" s="113"/>
      <c r="J51" s="19"/>
      <c r="L51" s="141"/>
      <c r="M51" s="145">
        <f>VLOOKUP($C$11,'Inventory List'!$B$120:$H$125,6,TRUE)</f>
        <v>0</v>
      </c>
      <c r="N51" s="141"/>
      <c r="U51" s="6" t="s">
        <v>44</v>
      </c>
      <c r="V51" s="7">
        <v>14885</v>
      </c>
      <c r="W51" s="8">
        <v>68055</v>
      </c>
      <c r="X51" s="8">
        <v>78306</v>
      </c>
      <c r="Y51" s="7">
        <v>14885</v>
      </c>
      <c r="Z51"/>
      <c r="AA51"/>
      <c r="AB51"/>
      <c r="AC51"/>
      <c r="AD51"/>
      <c r="AE51" s="358" t="s">
        <v>151</v>
      </c>
      <c r="AF51" s="359"/>
      <c r="AG51" s="359"/>
      <c r="AH51" s="359"/>
      <c r="AI51" s="44"/>
      <c r="AJ51"/>
      <c r="AK51"/>
      <c r="AL51"/>
      <c r="AM51"/>
      <c r="AN51"/>
      <c r="AO51"/>
      <c r="AP51"/>
      <c r="AQ51"/>
      <c r="AR51"/>
      <c r="AS51"/>
      <c r="AT51" s="9">
        <v>3890001</v>
      </c>
      <c r="AU51" s="9">
        <v>6099905</v>
      </c>
      <c r="AV51" s="5" t="s">
        <v>255</v>
      </c>
      <c r="AW51" s="5">
        <v>3</v>
      </c>
      <c r="AX51" s="53" t="s">
        <v>260</v>
      </c>
      <c r="AY51"/>
      <c r="AZ51" s="31">
        <v>4200000</v>
      </c>
      <c r="BA51" s="9">
        <v>6099905</v>
      </c>
      <c r="BB51" s="10" t="s">
        <v>116</v>
      </c>
      <c r="BC51" s="56" t="s">
        <v>283</v>
      </c>
      <c r="BD51" s="55"/>
      <c r="BH51" s="100" t="s">
        <v>444</v>
      </c>
    </row>
    <row r="52" spans="1:62" ht="15.75" customHeight="1">
      <c r="A52" s="34"/>
      <c r="B52" s="68" t="s">
        <v>203</v>
      </c>
      <c r="C52" s="116" t="s">
        <v>286</v>
      </c>
      <c r="D52" s="116" t="s">
        <v>288</v>
      </c>
      <c r="E52" s="112"/>
      <c r="F52" s="112"/>
      <c r="G52" s="224" t="str">
        <f>VLOOKUP($C$11,$AZ$77:$BC$81,3,TRUE)</f>
        <v>C64331</v>
      </c>
      <c r="H52" s="224" t="str">
        <f>VLOOKUP($C$11,$AZ$77:$BC$81,4,TRUE)</f>
        <v>Type II - Not Marked</v>
      </c>
      <c r="I52" s="113"/>
      <c r="J52" s="19"/>
      <c r="L52" s="141"/>
      <c r="M52" s="145">
        <f>VLOOKUP($C$11,'Inventory List'!$B$108:$H$114,6,TRUE)</f>
        <v>0</v>
      </c>
      <c r="N52" s="141"/>
      <c r="U52" s="6" t="s">
        <v>44</v>
      </c>
      <c r="V52" s="7">
        <v>14916</v>
      </c>
      <c r="W52" s="8">
        <v>78307</v>
      </c>
      <c r="X52" s="8">
        <v>90177</v>
      </c>
      <c r="Y52" s="7">
        <v>14916</v>
      </c>
      <c r="Z52"/>
      <c r="AA52"/>
      <c r="AB52"/>
      <c r="AC52"/>
      <c r="AD52"/>
      <c r="AE52" s="11" t="s">
        <v>46</v>
      </c>
      <c r="AF52" s="11" t="s">
        <v>47</v>
      </c>
      <c r="AG52" s="11" t="s">
        <v>2</v>
      </c>
      <c r="AH52" s="5" t="s">
        <v>59</v>
      </c>
      <c r="AI52" s="46"/>
      <c r="AJ52"/>
      <c r="AK52"/>
      <c r="AL52"/>
      <c r="AM52"/>
      <c r="AN52"/>
      <c r="AO52"/>
      <c r="AP52"/>
      <c r="AQ52"/>
      <c r="AR52"/>
      <c r="AS52"/>
      <c r="AT52" s="98"/>
      <c r="AU52" s="98"/>
      <c r="AV52" s="341" t="s">
        <v>443</v>
      </c>
      <c r="AW52" s="46"/>
      <c r="AX52" s="102"/>
      <c r="AY52"/>
      <c r="AZ52" s="31"/>
      <c r="BA52" s="9"/>
      <c r="BB52" s="10" t="s">
        <v>117</v>
      </c>
      <c r="BC52" s="56" t="s">
        <v>283</v>
      </c>
      <c r="BD52" s="55"/>
      <c r="BF52" s="357" t="s">
        <v>194</v>
      </c>
      <c r="BG52" s="357"/>
      <c r="BH52" s="357"/>
      <c r="BI52" s="357"/>
      <c r="BJ52" s="44"/>
    </row>
    <row r="53" spans="1:67" ht="15.75" customHeight="1">
      <c r="A53" s="34"/>
      <c r="B53" s="68" t="s">
        <v>19</v>
      </c>
      <c r="C53" s="116" t="s">
        <v>218</v>
      </c>
      <c r="D53" s="112"/>
      <c r="E53" s="112"/>
      <c r="F53" s="112"/>
      <c r="G53" s="224" t="str">
        <f>VLOOKUP($C$11,$AO$13:$AR$15,3,TRUE)</f>
        <v>Rounded, No Mark</v>
      </c>
      <c r="H53" s="237"/>
      <c r="I53" s="113"/>
      <c r="J53" s="19"/>
      <c r="L53" s="141"/>
      <c r="M53" s="145">
        <f>VLOOKUP($C$11,'Inventory List'!$B$13:$H$17,6,TRUE)</f>
        <v>0</v>
      </c>
      <c r="N53" s="141"/>
      <c r="U53" s="6" t="s">
        <v>44</v>
      </c>
      <c r="V53" s="7">
        <v>14946</v>
      </c>
      <c r="W53" s="8">
        <v>90178</v>
      </c>
      <c r="X53" s="8">
        <v>100000</v>
      </c>
      <c r="Y53" s="7">
        <v>14946</v>
      </c>
      <c r="Z53"/>
      <c r="AA53"/>
      <c r="AB53"/>
      <c r="AC53"/>
      <c r="AD53"/>
      <c r="AE53" s="12">
        <v>1</v>
      </c>
      <c r="AF53" s="12">
        <v>35000</v>
      </c>
      <c r="AG53" s="13" t="s">
        <v>138</v>
      </c>
      <c r="AH53" s="12" t="s">
        <v>269</v>
      </c>
      <c r="AI53" s="47"/>
      <c r="AJ53"/>
      <c r="AK53"/>
      <c r="AL53"/>
      <c r="AM53"/>
      <c r="AN53"/>
      <c r="AO53"/>
      <c r="AP53"/>
      <c r="AQ53"/>
      <c r="AR53"/>
      <c r="AS53"/>
      <c r="AT53"/>
      <c r="AU53"/>
      <c r="AV53" s="100" t="s">
        <v>444</v>
      </c>
      <c r="AW53"/>
      <c r="AX53"/>
      <c r="AY53"/>
      <c r="AZ53" s="103"/>
      <c r="BA53" s="98"/>
      <c r="BB53" s="341" t="s">
        <v>443</v>
      </c>
      <c r="BC53" s="55"/>
      <c r="BD53" s="55"/>
      <c r="BF53" s="9">
        <v>1</v>
      </c>
      <c r="BG53" s="9">
        <v>1360000</v>
      </c>
      <c r="BH53" s="39" t="s">
        <v>195</v>
      </c>
      <c r="BI53" s="5" t="s">
        <v>196</v>
      </c>
      <c r="BJ53" s="46"/>
      <c r="BL53" s="357" t="s">
        <v>177</v>
      </c>
      <c r="BM53" s="357"/>
      <c r="BN53" s="357"/>
      <c r="BO53" s="357"/>
    </row>
    <row r="54" spans="1:67" ht="15.75" customHeight="1">
      <c r="A54" s="34"/>
      <c r="B54" s="74"/>
      <c r="C54" s="117"/>
      <c r="D54" s="99"/>
      <c r="E54" s="117"/>
      <c r="F54" s="117"/>
      <c r="G54" s="229"/>
      <c r="H54" s="230"/>
      <c r="I54" s="118"/>
      <c r="J54" s="19"/>
      <c r="L54" s="141"/>
      <c r="M54" s="145"/>
      <c r="N54" s="141"/>
      <c r="U54" s="6" t="s">
        <v>44</v>
      </c>
      <c r="V54" s="7">
        <v>14946</v>
      </c>
      <c r="W54" s="8">
        <v>100001</v>
      </c>
      <c r="X54" s="8">
        <v>169073</v>
      </c>
      <c r="Y54" s="7">
        <v>14946</v>
      </c>
      <c r="Z54"/>
      <c r="AA54"/>
      <c r="AB54"/>
      <c r="AC54"/>
      <c r="AD54"/>
      <c r="AE54" s="12">
        <v>35001</v>
      </c>
      <c r="AF54" s="12">
        <v>55000</v>
      </c>
      <c r="AG54" s="13" t="s">
        <v>140</v>
      </c>
      <c r="AH54" s="12" t="s">
        <v>269</v>
      </c>
      <c r="AI54" s="47"/>
      <c r="AJ54"/>
      <c r="AK54"/>
      <c r="AL54"/>
      <c r="AM54"/>
      <c r="AN54"/>
      <c r="AO54"/>
      <c r="AP54"/>
      <c r="AQ54"/>
      <c r="AR54"/>
      <c r="AS54"/>
      <c r="AT54" s="357" t="s">
        <v>102</v>
      </c>
      <c r="AU54" s="357"/>
      <c r="AV54" s="357"/>
      <c r="AW54" s="357"/>
      <c r="AX54" s="44"/>
      <c r="AY54"/>
      <c r="AZ54"/>
      <c r="BA54"/>
      <c r="BB54" s="100" t="s">
        <v>444</v>
      </c>
      <c r="BC54"/>
      <c r="BD54" s="3"/>
      <c r="BF54" s="9">
        <v>1360001</v>
      </c>
      <c r="BG54" s="9">
        <v>6099905</v>
      </c>
      <c r="BH54" s="39" t="s">
        <v>197</v>
      </c>
      <c r="BI54" s="5" t="s">
        <v>196</v>
      </c>
      <c r="BJ54" s="46"/>
      <c r="BL54" s="91">
        <v>81</v>
      </c>
      <c r="BM54" s="92">
        <v>78000</v>
      </c>
      <c r="BN54" s="96" t="s">
        <v>178</v>
      </c>
      <c r="BO54" s="93"/>
    </row>
    <row r="55" spans="1:67" ht="15.75" customHeight="1">
      <c r="A55" s="34"/>
      <c r="B55" s="70" t="s">
        <v>24</v>
      </c>
      <c r="C55" s="123"/>
      <c r="D55" s="124"/>
      <c r="E55" s="123"/>
      <c r="F55" s="123"/>
      <c r="G55" s="235"/>
      <c r="H55" s="238"/>
      <c r="I55" s="128"/>
      <c r="J55" s="19"/>
      <c r="L55" s="141"/>
      <c r="M55" s="145"/>
      <c r="N55" s="141"/>
      <c r="U55" s="6" t="s">
        <v>44</v>
      </c>
      <c r="V55" s="7">
        <v>14947</v>
      </c>
      <c r="W55" s="8">
        <v>169074</v>
      </c>
      <c r="X55" s="8">
        <v>165501</v>
      </c>
      <c r="Y55" s="7">
        <v>14947</v>
      </c>
      <c r="Z55"/>
      <c r="AA55"/>
      <c r="AB55"/>
      <c r="AC55"/>
      <c r="AD55"/>
      <c r="AE55" s="12">
        <v>55001</v>
      </c>
      <c r="AF55" s="12">
        <v>60000</v>
      </c>
      <c r="AG55" s="13" t="s">
        <v>139</v>
      </c>
      <c r="AH55" s="12" t="s">
        <v>269</v>
      </c>
      <c r="AI55" s="47"/>
      <c r="AJ55"/>
      <c r="AK55"/>
      <c r="AL55"/>
      <c r="AM55"/>
      <c r="AN55"/>
      <c r="AO55"/>
      <c r="AP55"/>
      <c r="AQ55"/>
      <c r="AR55"/>
      <c r="AS55"/>
      <c r="AT55" s="9">
        <v>1</v>
      </c>
      <c r="AU55" s="9">
        <v>25000</v>
      </c>
      <c r="AV55" s="10" t="s">
        <v>235</v>
      </c>
      <c r="AW55" s="50" t="s">
        <v>93</v>
      </c>
      <c r="AX55" s="5" t="s">
        <v>234</v>
      </c>
      <c r="AY55"/>
      <c r="AZ55" s="357" t="s">
        <v>16</v>
      </c>
      <c r="BA55" s="357"/>
      <c r="BB55" s="357"/>
      <c r="BC55" s="357"/>
      <c r="BD55" s="54"/>
      <c r="BH55" s="341" t="s">
        <v>443</v>
      </c>
      <c r="BL55" s="91">
        <v>78001</v>
      </c>
      <c r="BM55" s="92">
        <v>700000</v>
      </c>
      <c r="BN55" s="96" t="s">
        <v>179</v>
      </c>
      <c r="BO55" s="93"/>
    </row>
    <row r="56" spans="1:67" ht="15.75" customHeight="1">
      <c r="A56" s="34"/>
      <c r="B56" s="68" t="s">
        <v>37</v>
      </c>
      <c r="C56" s="109" t="s">
        <v>219</v>
      </c>
      <c r="D56" s="116" t="s">
        <v>245</v>
      </c>
      <c r="E56" s="129"/>
      <c r="F56" s="112"/>
      <c r="G56" s="224" t="s">
        <v>219</v>
      </c>
      <c r="H56" s="224" t="str">
        <f>VLOOKUP($C$11,$AT$61:$AX$64,5,TRUE)</f>
        <v>Not Marked - No Tracks</v>
      </c>
      <c r="I56" s="113"/>
      <c r="J56" s="19"/>
      <c r="L56" s="141"/>
      <c r="M56" s="145">
        <f>VLOOKUP($C$11,'Inventory List'!$B$55:$H$60,6,TRUE)</f>
        <v>0</v>
      </c>
      <c r="N56" s="141"/>
      <c r="U56" s="6" t="s">
        <v>44</v>
      </c>
      <c r="V56" s="7">
        <v>14977</v>
      </c>
      <c r="W56" s="8">
        <v>165502</v>
      </c>
      <c r="X56" s="8">
        <v>183519</v>
      </c>
      <c r="Y56" s="7">
        <v>14977</v>
      </c>
      <c r="Z56"/>
      <c r="AA56"/>
      <c r="AB56"/>
      <c r="AC56"/>
      <c r="AD56"/>
      <c r="AE56" s="12">
        <v>60001</v>
      </c>
      <c r="AF56" s="12">
        <v>65000</v>
      </c>
      <c r="AG56" s="13" t="s">
        <v>141</v>
      </c>
      <c r="AH56" s="12" t="s">
        <v>269</v>
      </c>
      <c r="AI56" s="47"/>
      <c r="AJ56"/>
      <c r="AK56"/>
      <c r="AL56"/>
      <c r="AM56"/>
      <c r="AN56"/>
      <c r="AO56"/>
      <c r="AP56"/>
      <c r="AQ56"/>
      <c r="AR56"/>
      <c r="AS56"/>
      <c r="AT56" s="9">
        <v>25001</v>
      </c>
      <c r="AU56" s="9">
        <v>75000</v>
      </c>
      <c r="AV56" s="10" t="s">
        <v>236</v>
      </c>
      <c r="AW56" s="50" t="s">
        <v>94</v>
      </c>
      <c r="AX56" s="5" t="s">
        <v>234</v>
      </c>
      <c r="AY56"/>
      <c r="AZ56" s="25" t="s">
        <v>46</v>
      </c>
      <c r="BA56" s="25" t="s">
        <v>47</v>
      </c>
      <c r="BB56" s="25" t="s">
        <v>110</v>
      </c>
      <c r="BC56" s="25" t="s">
        <v>59</v>
      </c>
      <c r="BD56" s="45"/>
      <c r="BH56" s="100" t="s">
        <v>444</v>
      </c>
      <c r="BL56" s="91">
        <v>700001</v>
      </c>
      <c r="BM56" s="92">
        <v>1860000</v>
      </c>
      <c r="BN56" s="96" t="s">
        <v>180</v>
      </c>
      <c r="BO56" s="93"/>
    </row>
    <row r="57" spans="1:67" ht="15.75" customHeight="1">
      <c r="A57" s="34"/>
      <c r="B57" s="68" t="s">
        <v>25</v>
      </c>
      <c r="C57" s="116" t="s">
        <v>444</v>
      </c>
      <c r="D57" s="116" t="s">
        <v>251</v>
      </c>
      <c r="E57" s="129"/>
      <c r="F57" s="112"/>
      <c r="G57" s="224" t="str">
        <f>VLOOKUP($C$11,$AT$69:$AX$73,3,TRUE)</f>
        <v>No Marking</v>
      </c>
      <c r="H57" s="224" t="str">
        <f>VLOOKUP($C$11,$AT$69:$AX$73,5,TRUE)</f>
        <v>Indented</v>
      </c>
      <c r="I57" s="113"/>
      <c r="J57" s="19"/>
      <c r="L57" s="141"/>
      <c r="M57" s="145">
        <f>VLOOKUP($C$11,'Inventory List'!$B$62:$H$68,6,TRUE)</f>
        <v>0</v>
      </c>
      <c r="N57" s="141"/>
      <c r="U57" s="6" t="s">
        <v>44</v>
      </c>
      <c r="V57" s="7">
        <v>15008</v>
      </c>
      <c r="W57" s="8">
        <v>183520</v>
      </c>
      <c r="X57" s="8">
        <v>197811</v>
      </c>
      <c r="Y57" s="7">
        <v>15008</v>
      </c>
      <c r="Z57"/>
      <c r="AA57"/>
      <c r="AB57"/>
      <c r="AC57"/>
      <c r="AD57"/>
      <c r="AE57" s="12">
        <v>65001</v>
      </c>
      <c r="AF57" s="12">
        <v>680000</v>
      </c>
      <c r="AG57" s="13" t="s">
        <v>142</v>
      </c>
      <c r="AH57" s="12" t="s">
        <v>268</v>
      </c>
      <c r="AI57" s="47"/>
      <c r="AJ57"/>
      <c r="AK57"/>
      <c r="AL57"/>
      <c r="AM57"/>
      <c r="AN57"/>
      <c r="AO57"/>
      <c r="AP57"/>
      <c r="AQ57"/>
      <c r="AR57"/>
      <c r="AS57"/>
      <c r="AT57" s="9">
        <v>75001</v>
      </c>
      <c r="AU57" s="9">
        <v>6099905</v>
      </c>
      <c r="AV57" s="10" t="s">
        <v>237</v>
      </c>
      <c r="AW57" s="50">
        <v>2</v>
      </c>
      <c r="AX57" s="5" t="s">
        <v>234</v>
      </c>
      <c r="AY57"/>
      <c r="AZ57" s="41">
        <v>1</v>
      </c>
      <c r="BA57" s="41">
        <v>20000</v>
      </c>
      <c r="BB57" s="32" t="s">
        <v>296</v>
      </c>
      <c r="BC57" s="38" t="s">
        <v>289</v>
      </c>
      <c r="BD57" s="45"/>
      <c r="BL57" s="91">
        <v>1860001</v>
      </c>
      <c r="BM57" s="92">
        <v>3200000</v>
      </c>
      <c r="BN57" s="96" t="s">
        <v>181</v>
      </c>
      <c r="BO57" s="93"/>
    </row>
    <row r="58" spans="1:67" ht="17.25" customHeight="1">
      <c r="A58" s="34"/>
      <c r="B58" s="68" t="s">
        <v>26</v>
      </c>
      <c r="C58" s="116" t="s">
        <v>444</v>
      </c>
      <c r="D58" s="109" t="s">
        <v>234</v>
      </c>
      <c r="E58" s="129"/>
      <c r="F58" s="112"/>
      <c r="G58" s="224" t="str">
        <f>VLOOKUP($C$11,$AT$55:$AW$57,3,TRUE)</f>
        <v>No Mark/No Ring</v>
      </c>
      <c r="H58" s="236"/>
      <c r="I58" s="113"/>
      <c r="J58" s="19"/>
      <c r="L58" s="141"/>
      <c r="M58" s="145">
        <f>VLOOKUP($C$11,'Inventory List'!$B$49:$H$53,6,TRUE)</f>
        <v>0</v>
      </c>
      <c r="N58" s="141"/>
      <c r="U58" s="6" t="s">
        <v>44</v>
      </c>
      <c r="V58" s="7">
        <v>15036</v>
      </c>
      <c r="W58" s="8">
        <v>197812</v>
      </c>
      <c r="X58" s="8">
        <v>211288</v>
      </c>
      <c r="Y58" s="7">
        <v>15036</v>
      </c>
      <c r="Z58"/>
      <c r="AA58"/>
      <c r="AB58"/>
      <c r="AC58"/>
      <c r="AD58"/>
      <c r="AE58" s="12">
        <v>680001</v>
      </c>
      <c r="AF58" s="12">
        <v>1630000</v>
      </c>
      <c r="AG58" s="13" t="s">
        <v>143</v>
      </c>
      <c r="AH58" s="12" t="s">
        <v>268</v>
      </c>
      <c r="AI58" s="47"/>
      <c r="AJ58"/>
      <c r="AK58"/>
      <c r="AL58"/>
      <c r="AM58"/>
      <c r="AN58"/>
      <c r="AO58"/>
      <c r="AP58"/>
      <c r="AQ58"/>
      <c r="AR58"/>
      <c r="AS58"/>
      <c r="AT58"/>
      <c r="AU58"/>
      <c r="AV58" s="341" t="s">
        <v>443</v>
      </c>
      <c r="AW58"/>
      <c r="AX58"/>
      <c r="AY58"/>
      <c r="AZ58" s="41">
        <v>20001</v>
      </c>
      <c r="BA58" s="41">
        <v>34500</v>
      </c>
      <c r="BB58" s="32" t="s">
        <v>296</v>
      </c>
      <c r="BC58" s="38" t="s">
        <v>290</v>
      </c>
      <c r="BD58" s="45"/>
      <c r="BL58" s="91">
        <v>3200001</v>
      </c>
      <c r="BM58" s="92">
        <v>3890000</v>
      </c>
      <c r="BN58" s="96" t="s">
        <v>182</v>
      </c>
      <c r="BO58" s="93"/>
    </row>
    <row r="59" spans="1:67" ht="15.75" customHeight="1">
      <c r="A59" s="34"/>
      <c r="B59" s="68" t="s">
        <v>126</v>
      </c>
      <c r="C59" s="116" t="s">
        <v>444</v>
      </c>
      <c r="D59" s="116" t="s">
        <v>259</v>
      </c>
      <c r="E59" s="129"/>
      <c r="F59" s="112"/>
      <c r="G59" s="224" t="str">
        <f>VLOOKUP($C$11,$AT$33:$AW$36,3,TRUE)</f>
        <v>Short - 1.83"</v>
      </c>
      <c r="H59" s="224" t="str">
        <f>VLOOKUP($C$11,$AT$33:$AW$36,4,TRUE)</f>
        <v>Type I</v>
      </c>
      <c r="I59" s="113"/>
      <c r="J59" s="19"/>
      <c r="L59" s="141"/>
      <c r="M59" s="145">
        <f>VLOOKUP($C$11,'Inventory List'!$B$19:$H$24,6,TRUE)</f>
        <v>0</v>
      </c>
      <c r="N59" s="141"/>
      <c r="U59" s="6" t="s">
        <v>44</v>
      </c>
      <c r="V59" s="7">
        <v>15067</v>
      </c>
      <c r="W59" s="8">
        <v>211289</v>
      </c>
      <c r="X59" s="8">
        <v>228527</v>
      </c>
      <c r="Y59" s="7">
        <v>15067</v>
      </c>
      <c r="Z59"/>
      <c r="AA59"/>
      <c r="AB59"/>
      <c r="AC59"/>
      <c r="AD59"/>
      <c r="AE59" s="12">
        <v>1630001</v>
      </c>
      <c r="AF59" s="12">
        <v>3100000</v>
      </c>
      <c r="AG59" s="13" t="s">
        <v>144</v>
      </c>
      <c r="AH59" s="12" t="s">
        <v>268</v>
      </c>
      <c r="AI59" s="47"/>
      <c r="AJ59"/>
      <c r="AK59"/>
      <c r="AL59"/>
      <c r="AM59"/>
      <c r="AN59"/>
      <c r="AO59"/>
      <c r="AP59"/>
      <c r="AQ59"/>
      <c r="AR59"/>
      <c r="AS59"/>
      <c r="AT59"/>
      <c r="AU59"/>
      <c r="AV59" s="100" t="s">
        <v>444</v>
      </c>
      <c r="AW59"/>
      <c r="AX59"/>
      <c r="AY59"/>
      <c r="AZ59" s="41">
        <v>34501</v>
      </c>
      <c r="BA59" s="41">
        <v>39000</v>
      </c>
      <c r="BB59" s="32" t="s">
        <v>296</v>
      </c>
      <c r="BC59" s="5" t="s">
        <v>290</v>
      </c>
      <c r="BD59" s="55"/>
      <c r="BL59" s="91">
        <v>4200000</v>
      </c>
      <c r="BM59" s="92">
        <v>4320000</v>
      </c>
      <c r="BN59" s="96" t="s">
        <v>183</v>
      </c>
      <c r="BO59" s="93"/>
    </row>
    <row r="60" spans="1:67" ht="15.75" customHeight="1">
      <c r="A60" s="34"/>
      <c r="B60" s="68" t="s">
        <v>36</v>
      </c>
      <c r="C60" s="116" t="s">
        <v>239</v>
      </c>
      <c r="D60" s="116" t="s">
        <v>257</v>
      </c>
      <c r="E60" s="129"/>
      <c r="F60" s="112"/>
      <c r="G60" s="224" t="str">
        <f>VLOOKUP($C$11,$AT$77:$AX$79,3,TRUE)</f>
        <v>Checkered</v>
      </c>
      <c r="H60" s="224" t="str">
        <f>VLOOKUP($C$11,$AT$77:$AX$79,5,TRUE)</f>
        <v>Flush Nut</v>
      </c>
      <c r="I60" s="113"/>
      <c r="J60" s="19"/>
      <c r="L60" s="141"/>
      <c r="M60" s="145">
        <f>VLOOKUP($C$11,'Inventory List'!$B$33:$H$37,6,TRUE)</f>
        <v>0</v>
      </c>
      <c r="N60" s="141"/>
      <c r="U60" s="6" t="s">
        <v>44</v>
      </c>
      <c r="V60" s="7">
        <v>15097</v>
      </c>
      <c r="W60" s="8">
        <v>228528</v>
      </c>
      <c r="X60" s="8">
        <v>248757</v>
      </c>
      <c r="Y60" s="7">
        <v>15097</v>
      </c>
      <c r="Z60"/>
      <c r="AA60"/>
      <c r="AB60"/>
      <c r="AC60"/>
      <c r="AD60"/>
      <c r="AE60" s="12">
        <v>3100001</v>
      </c>
      <c r="AF60" s="12">
        <v>3400000</v>
      </c>
      <c r="AG60" s="13" t="s">
        <v>145</v>
      </c>
      <c r="AH60" s="12" t="s">
        <v>268</v>
      </c>
      <c r="AI60" s="47"/>
      <c r="AJ60"/>
      <c r="AK60"/>
      <c r="AL60"/>
      <c r="AM60"/>
      <c r="AN60"/>
      <c r="AO60"/>
      <c r="AP60"/>
      <c r="AQ60"/>
      <c r="AR60"/>
      <c r="AS60"/>
      <c r="AT60" s="357" t="s">
        <v>107</v>
      </c>
      <c r="AU60" s="357"/>
      <c r="AV60" s="357"/>
      <c r="AW60" s="357"/>
      <c r="AX60" s="44"/>
      <c r="AY60"/>
      <c r="AZ60" s="41">
        <v>39001</v>
      </c>
      <c r="BA60" s="41">
        <v>240000</v>
      </c>
      <c r="BB60" s="32" t="s">
        <v>296</v>
      </c>
      <c r="BC60" s="5" t="s">
        <v>294</v>
      </c>
      <c r="BD60" s="55"/>
      <c r="BL60" s="91">
        <v>4320001</v>
      </c>
      <c r="BM60" s="92">
        <v>4350000</v>
      </c>
      <c r="BN60" s="96" t="s">
        <v>184</v>
      </c>
      <c r="BO60" s="93"/>
    </row>
    <row r="61" spans="1:67" ht="15.75" customHeight="1">
      <c r="A61" s="34"/>
      <c r="B61" s="68" t="s">
        <v>243</v>
      </c>
      <c r="C61" s="116" t="s">
        <v>239</v>
      </c>
      <c r="D61" s="116" t="s">
        <v>241</v>
      </c>
      <c r="E61" s="129"/>
      <c r="F61" s="112"/>
      <c r="G61" s="224" t="str">
        <f>VLOOKUP($C$11,$AT$40:$AX$43,3,TRUE)</f>
        <v>Checkered</v>
      </c>
      <c r="H61" s="224" t="str">
        <f>VLOOKUP($C$11,$AT$40:$AX$43,5,TRUE)</f>
        <v>No Part Number</v>
      </c>
      <c r="I61" s="113"/>
      <c r="J61" s="19"/>
      <c r="L61" s="141"/>
      <c r="M61" s="145">
        <f>VLOOKUP($C$11,'Inventory List'!$B$26:$H$31,6,TRUE)</f>
        <v>0</v>
      </c>
      <c r="N61" s="141"/>
      <c r="U61" s="6" t="s">
        <v>44</v>
      </c>
      <c r="V61" s="7">
        <v>15128</v>
      </c>
      <c r="W61" s="8">
        <v>248758</v>
      </c>
      <c r="X61" s="8">
        <v>269686</v>
      </c>
      <c r="Y61" s="7">
        <v>15128</v>
      </c>
      <c r="Z61"/>
      <c r="AA61"/>
      <c r="AB61"/>
      <c r="AC61"/>
      <c r="AD61"/>
      <c r="AE61" s="12">
        <v>3400001</v>
      </c>
      <c r="AF61" s="12">
        <v>3650000</v>
      </c>
      <c r="AG61" s="13" t="s">
        <v>146</v>
      </c>
      <c r="AH61" s="12" t="s">
        <v>268</v>
      </c>
      <c r="AI61" s="47"/>
      <c r="AJ61"/>
      <c r="AK61"/>
      <c r="AL61"/>
      <c r="AM61"/>
      <c r="AN61"/>
      <c r="AO61"/>
      <c r="AP61"/>
      <c r="AQ61"/>
      <c r="AR61"/>
      <c r="AS61"/>
      <c r="AT61" s="9">
        <v>1</v>
      </c>
      <c r="AU61" s="9">
        <v>20000</v>
      </c>
      <c r="AV61" s="10" t="s">
        <v>244</v>
      </c>
      <c r="AW61" s="50">
        <v>1</v>
      </c>
      <c r="AX61" s="5" t="s">
        <v>245</v>
      </c>
      <c r="AY61"/>
      <c r="AZ61" s="41">
        <v>240001</v>
      </c>
      <c r="BA61" s="41">
        <v>350000</v>
      </c>
      <c r="BB61" s="32" t="s">
        <v>297</v>
      </c>
      <c r="BC61" s="5" t="s">
        <v>221</v>
      </c>
      <c r="BD61" s="55"/>
      <c r="BL61" s="91">
        <v>3200001</v>
      </c>
      <c r="BM61" s="92">
        <v>3890000</v>
      </c>
      <c r="BN61" s="96" t="s">
        <v>185</v>
      </c>
      <c r="BO61" s="93"/>
    </row>
    <row r="62" spans="1:67" ht="15.75" customHeight="1">
      <c r="A62" s="34"/>
      <c r="B62" s="68" t="s">
        <v>225</v>
      </c>
      <c r="C62" s="116" t="s">
        <v>257</v>
      </c>
      <c r="D62" s="116" t="s">
        <v>259</v>
      </c>
      <c r="E62" s="129"/>
      <c r="F62" s="112"/>
      <c r="G62" s="224" t="str">
        <f>VLOOKUP($C$11,$AT$47:$AX$51,3,TRUE)</f>
        <v>Flush Nut</v>
      </c>
      <c r="H62" s="224" t="str">
        <f>VLOOKUP($C$11,$AT$47:$AX$51,5,TRUE)</f>
        <v>Type I</v>
      </c>
      <c r="I62" s="113"/>
      <c r="J62" s="19"/>
      <c r="L62" s="141"/>
      <c r="M62" s="145">
        <f>VLOOKUP($C$11,'Inventory List'!$B$41:$H$47,6,TRUE)</f>
        <v>0</v>
      </c>
      <c r="N62" s="141"/>
      <c r="U62" s="6" t="s">
        <v>44</v>
      </c>
      <c r="V62" s="7">
        <v>15158</v>
      </c>
      <c r="W62" s="8">
        <v>269687</v>
      </c>
      <c r="X62" s="8">
        <v>296252</v>
      </c>
      <c r="Y62" s="7">
        <v>15158</v>
      </c>
      <c r="Z62"/>
      <c r="AA62"/>
      <c r="AB62"/>
      <c r="AC62"/>
      <c r="AD62"/>
      <c r="AE62" s="12">
        <v>3650001</v>
      </c>
      <c r="AF62" s="12">
        <v>3890000</v>
      </c>
      <c r="AG62" s="13" t="s">
        <v>147</v>
      </c>
      <c r="AH62" s="12" t="s">
        <v>268</v>
      </c>
      <c r="AI62" s="47"/>
      <c r="AJ62"/>
      <c r="AK62"/>
      <c r="AL62"/>
      <c r="AM62"/>
      <c r="AN62"/>
      <c r="AO62"/>
      <c r="AP62"/>
      <c r="AQ62"/>
      <c r="AR62"/>
      <c r="AS62"/>
      <c r="AT62" s="9">
        <v>20001</v>
      </c>
      <c r="AU62" s="9">
        <v>28000</v>
      </c>
      <c r="AV62" s="10" t="s">
        <v>96</v>
      </c>
      <c r="AW62" s="50">
        <v>2</v>
      </c>
      <c r="AX62" s="5" t="s">
        <v>246</v>
      </c>
      <c r="AY62"/>
      <c r="AZ62" s="41">
        <v>350001</v>
      </c>
      <c r="BA62" s="41">
        <v>710000</v>
      </c>
      <c r="BB62" s="32" t="s">
        <v>297</v>
      </c>
      <c r="BC62" s="5" t="s">
        <v>291</v>
      </c>
      <c r="BD62" s="55"/>
      <c r="BL62" s="98"/>
      <c r="BM62" s="98"/>
      <c r="BN62" s="341" t="s">
        <v>443</v>
      </c>
      <c r="BO62" s="46"/>
    </row>
    <row r="63" spans="1:67" ht="15.75" customHeight="1">
      <c r="A63" s="34"/>
      <c r="B63" s="74"/>
      <c r="C63" s="117"/>
      <c r="D63" s="99"/>
      <c r="E63" s="117"/>
      <c r="F63" s="117"/>
      <c r="G63" s="229"/>
      <c r="H63" s="230"/>
      <c r="I63" s="118"/>
      <c r="J63" s="19"/>
      <c r="L63" s="141"/>
      <c r="M63" s="145"/>
      <c r="N63" s="141"/>
      <c r="U63" s="6" t="s">
        <v>44</v>
      </c>
      <c r="V63" s="7">
        <v>15189</v>
      </c>
      <c r="W63" s="8">
        <v>296253</v>
      </c>
      <c r="X63" s="8">
        <v>324301</v>
      </c>
      <c r="Y63" s="7">
        <v>15189</v>
      </c>
      <c r="Z63"/>
      <c r="AA63"/>
      <c r="AB63"/>
      <c r="AC63"/>
      <c r="AD63"/>
      <c r="AE63" s="12">
        <v>4200001</v>
      </c>
      <c r="AF63" s="12">
        <v>4399999</v>
      </c>
      <c r="AG63" s="13" t="s">
        <v>148</v>
      </c>
      <c r="AH63" s="12" t="s">
        <v>268</v>
      </c>
      <c r="AI63" s="47"/>
      <c r="AJ63"/>
      <c r="AK63"/>
      <c r="AL63"/>
      <c r="AM63"/>
      <c r="AN63"/>
      <c r="AO63"/>
      <c r="AP63"/>
      <c r="AQ63"/>
      <c r="AR63"/>
      <c r="AS63"/>
      <c r="AT63" s="9">
        <v>28001</v>
      </c>
      <c r="AU63" s="9">
        <v>6099905</v>
      </c>
      <c r="AV63" s="10" t="s">
        <v>97</v>
      </c>
      <c r="AW63" s="50">
        <v>3</v>
      </c>
      <c r="AX63" s="5" t="s">
        <v>246</v>
      </c>
      <c r="AY63"/>
      <c r="AZ63" s="41">
        <v>710001</v>
      </c>
      <c r="BA63" s="41">
        <v>2000000</v>
      </c>
      <c r="BB63" s="32" t="s">
        <v>297</v>
      </c>
      <c r="BC63" s="5" t="s">
        <v>292</v>
      </c>
      <c r="BD63" s="55"/>
      <c r="BL63" s="42"/>
      <c r="BM63" s="42"/>
      <c r="BN63" s="100" t="s">
        <v>444</v>
      </c>
      <c r="BO63" s="43"/>
    </row>
    <row r="64" spans="1:67" ht="15.75" customHeight="1">
      <c r="A64" s="34"/>
      <c r="B64" s="71" t="s">
        <v>27</v>
      </c>
      <c r="C64" s="130"/>
      <c r="D64" s="131"/>
      <c r="E64" s="130"/>
      <c r="F64" s="130"/>
      <c r="G64" s="239"/>
      <c r="H64" s="240"/>
      <c r="I64" s="132"/>
      <c r="J64" s="19"/>
      <c r="L64" s="141"/>
      <c r="M64" s="145"/>
      <c r="N64" s="141"/>
      <c r="U64" s="6" t="s">
        <v>44</v>
      </c>
      <c r="V64" s="7">
        <v>15220</v>
      </c>
      <c r="W64" s="8">
        <v>324302</v>
      </c>
      <c r="X64" s="8">
        <v>349442</v>
      </c>
      <c r="Y64" s="7">
        <v>15220</v>
      </c>
      <c r="Z64"/>
      <c r="AA64"/>
      <c r="AB64"/>
      <c r="AC64"/>
      <c r="AD64"/>
      <c r="AE64" s="12">
        <v>5488247</v>
      </c>
      <c r="AF64" s="12">
        <v>5790000</v>
      </c>
      <c r="AG64" s="13" t="s">
        <v>149</v>
      </c>
      <c r="AH64" s="12" t="s">
        <v>268</v>
      </c>
      <c r="AI64" s="47"/>
      <c r="AJ64"/>
      <c r="AK64"/>
      <c r="AL64"/>
      <c r="AM64"/>
      <c r="AN64"/>
      <c r="AO64"/>
      <c r="AP64"/>
      <c r="AQ64"/>
      <c r="AR64"/>
      <c r="AS64"/>
      <c r="AT64" s="9"/>
      <c r="AU64" s="9"/>
      <c r="AV64" s="10" t="s">
        <v>106</v>
      </c>
      <c r="AW64" s="50">
        <v>4</v>
      </c>
      <c r="AX64" s="5" t="s">
        <v>252</v>
      </c>
      <c r="AY64"/>
      <c r="AZ64" s="41">
        <v>2000001</v>
      </c>
      <c r="BA64" s="41">
        <v>3650000</v>
      </c>
      <c r="BB64" s="32" t="s">
        <v>297</v>
      </c>
      <c r="BC64" s="5" t="s">
        <v>293</v>
      </c>
      <c r="BD64" s="55"/>
      <c r="BL64" s="357" t="s">
        <v>200</v>
      </c>
      <c r="BM64" s="357"/>
      <c r="BN64" s="357"/>
      <c r="BO64" s="357"/>
    </row>
    <row r="65" spans="1:67" ht="15.75" customHeight="1">
      <c r="A65" s="34"/>
      <c r="B65" s="68" t="s">
        <v>198</v>
      </c>
      <c r="C65" s="116" t="s">
        <v>444</v>
      </c>
      <c r="D65" s="109"/>
      <c r="E65" s="112"/>
      <c r="F65" s="112"/>
      <c r="G65" s="224" t="str">
        <f>VLOOKUP($C$11,$BL$54:$BO$60,3,TRUE)</f>
        <v>S.A./G.H.S..</v>
      </c>
      <c r="H65" s="225"/>
      <c r="I65" s="113"/>
      <c r="J65" s="19"/>
      <c r="L65" s="141"/>
      <c r="M65" s="145">
        <f>VLOOKUP($C$11,'Inventory List'!$B$280:$H$289,6,TRUE)</f>
        <v>0</v>
      </c>
      <c r="N65" s="141"/>
      <c r="U65" s="6" t="s">
        <v>44</v>
      </c>
      <c r="V65" s="7">
        <v>15250</v>
      </c>
      <c r="W65" s="8">
        <v>349443</v>
      </c>
      <c r="X65" s="8">
        <v>377258</v>
      </c>
      <c r="Y65" s="7">
        <v>15250</v>
      </c>
      <c r="Z65"/>
      <c r="AA65"/>
      <c r="AB65"/>
      <c r="AC65"/>
      <c r="AD65"/>
      <c r="AE65" s="12">
        <v>5790001</v>
      </c>
      <c r="AF65" s="12">
        <v>6099905</v>
      </c>
      <c r="AG65" s="13" t="s">
        <v>150</v>
      </c>
      <c r="AH65" s="12" t="s">
        <v>268</v>
      </c>
      <c r="AI65" s="47"/>
      <c r="AJ65"/>
      <c r="AK65"/>
      <c r="AL65"/>
      <c r="AM65"/>
      <c r="AN65"/>
      <c r="AO65"/>
      <c r="AP65"/>
      <c r="AQ65"/>
      <c r="AR65"/>
      <c r="AS65"/>
      <c r="AT65" s="9"/>
      <c r="AU65" s="9"/>
      <c r="AV65" s="341" t="s">
        <v>443</v>
      </c>
      <c r="AW65" s="50"/>
      <c r="AX65" s="5"/>
      <c r="AY65"/>
      <c r="AZ65" s="41">
        <f>1+BA64</f>
        <v>3650001</v>
      </c>
      <c r="BA65" s="41">
        <v>3890000</v>
      </c>
      <c r="BB65" s="32" t="s">
        <v>297</v>
      </c>
      <c r="BC65" s="5" t="s">
        <v>295</v>
      </c>
      <c r="BD65" s="55"/>
      <c r="BL65" s="87">
        <v>81</v>
      </c>
      <c r="BM65" s="88">
        <v>30000</v>
      </c>
      <c r="BN65" s="89" t="s">
        <v>199</v>
      </c>
      <c r="BO65" s="95" t="s">
        <v>353</v>
      </c>
    </row>
    <row r="66" spans="1:67" ht="15.75" customHeight="1">
      <c r="A66" s="34"/>
      <c r="B66" s="68" t="s">
        <v>169</v>
      </c>
      <c r="C66" s="116" t="s">
        <v>444</v>
      </c>
      <c r="D66" s="116" t="s">
        <v>358</v>
      </c>
      <c r="E66" s="112"/>
      <c r="F66" s="112"/>
      <c r="G66" s="224" t="str">
        <f>VLOOKUP($C$11,$BL$65:$BO$72,3,TRUE)</f>
        <v>D35467</v>
      </c>
      <c r="H66" s="224" t="str">
        <f>VLOOKUP($C$11,$BL$65:$BO$72,4,TRUE)</f>
        <v>Butt Plate - channel neck 2.15"</v>
      </c>
      <c r="I66" s="113"/>
      <c r="J66" s="19"/>
      <c r="L66" s="141"/>
      <c r="M66" s="145">
        <f>VLOOKUP($C$11,'Inventory List'!$B$68:$H$278,6,TRUE)</f>
        <v>0</v>
      </c>
      <c r="N66" s="141"/>
      <c r="U66" s="6" t="s">
        <v>44</v>
      </c>
      <c r="V66" s="7">
        <v>15281</v>
      </c>
      <c r="W66" s="8">
        <v>377259</v>
      </c>
      <c r="X66" s="8">
        <v>401529</v>
      </c>
      <c r="Y66" s="7">
        <v>15281</v>
      </c>
      <c r="Z66"/>
      <c r="AA66"/>
      <c r="AB66"/>
      <c r="AC66"/>
      <c r="AD66"/>
      <c r="AE66" s="47"/>
      <c r="AF66" s="47"/>
      <c r="AG66" s="341" t="s">
        <v>443</v>
      </c>
      <c r="AH66" s="47"/>
      <c r="AI66" s="47"/>
      <c r="AJ66"/>
      <c r="AK66"/>
      <c r="AL66"/>
      <c r="AM66"/>
      <c r="AN66"/>
      <c r="AO66"/>
      <c r="AP66"/>
      <c r="AQ66"/>
      <c r="AR66"/>
      <c r="AS66"/>
      <c r="AT66"/>
      <c r="AU66"/>
      <c r="AV66" s="100" t="s">
        <v>444</v>
      </c>
      <c r="AW66"/>
      <c r="AX66"/>
      <c r="AY66"/>
      <c r="AZ66" s="41">
        <f>1+BA65</f>
        <v>3890001</v>
      </c>
      <c r="BA66" s="41">
        <v>6099905</v>
      </c>
      <c r="BB66" s="32" t="s">
        <v>297</v>
      </c>
      <c r="BC66" s="5" t="s">
        <v>221</v>
      </c>
      <c r="BD66" s="55"/>
      <c r="BL66" s="91">
        <v>30001</v>
      </c>
      <c r="BM66" s="92">
        <v>50000</v>
      </c>
      <c r="BN66" s="89" t="s">
        <v>199</v>
      </c>
      <c r="BO66" s="93" t="s">
        <v>355</v>
      </c>
    </row>
    <row r="67" spans="1:67" ht="15.75" customHeight="1">
      <c r="A67" s="34"/>
      <c r="B67" s="68" t="s">
        <v>344</v>
      </c>
      <c r="C67" s="116" t="s">
        <v>444</v>
      </c>
      <c r="D67" s="109" t="s">
        <v>221</v>
      </c>
      <c r="E67" s="112"/>
      <c r="F67" s="112"/>
      <c r="G67" s="224" t="str">
        <f>VLOOKUP($C$11,$BL$125:$BP$126,3,TRUE)</f>
        <v>Gas Port</v>
      </c>
      <c r="H67" s="224" t="s">
        <v>221</v>
      </c>
      <c r="I67" s="113"/>
      <c r="J67" s="19"/>
      <c r="L67" s="141"/>
      <c r="M67" s="145">
        <f>VLOOKUP($C$11,'Inventory List'!$B$312:$H$315,6,TRUE)</f>
        <v>50</v>
      </c>
      <c r="N67" s="141"/>
      <c r="U67" s="6" t="s">
        <v>44</v>
      </c>
      <c r="V67" s="7">
        <v>15311</v>
      </c>
      <c r="W67" s="8">
        <v>401530</v>
      </c>
      <c r="X67" s="8">
        <v>429811</v>
      </c>
      <c r="Y67" s="7">
        <v>15311</v>
      </c>
      <c r="Z67"/>
      <c r="AA67"/>
      <c r="AB67"/>
      <c r="AC67"/>
      <c r="AD67"/>
      <c r="AE67"/>
      <c r="AF67"/>
      <c r="AG67" s="100" t="s">
        <v>444</v>
      </c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 s="104"/>
      <c r="BA67" s="104"/>
      <c r="BB67" s="341" t="s">
        <v>443</v>
      </c>
      <c r="BC67" s="46"/>
      <c r="BD67" s="55"/>
      <c r="BL67" s="91">
        <v>50001</v>
      </c>
      <c r="BM67" s="92">
        <v>70000</v>
      </c>
      <c r="BN67" s="89" t="s">
        <v>199</v>
      </c>
      <c r="BO67" s="93" t="s">
        <v>354</v>
      </c>
    </row>
    <row r="68" spans="1:67" ht="15.75" customHeight="1">
      <c r="A68" s="34"/>
      <c r="B68" s="68" t="s">
        <v>209</v>
      </c>
      <c r="C68" s="116" t="s">
        <v>444</v>
      </c>
      <c r="D68" s="116" t="s">
        <v>343</v>
      </c>
      <c r="E68" s="112"/>
      <c r="F68" s="112"/>
      <c r="G68" s="224" t="str">
        <f>VLOOKUP($C$11,$BL$94:$BO$97,3,TRUE)</f>
        <v>Not Marked</v>
      </c>
      <c r="H68" s="224" t="str">
        <f>VLOOKUP($C$11,$BL$94:$BO$97,4,TRUE)</f>
        <v>No Front or Rear Hole</v>
      </c>
      <c r="I68" s="113"/>
      <c r="J68" s="19"/>
      <c r="L68" s="141"/>
      <c r="M68" s="145">
        <f>VLOOKUP($C$11,'Inventory List'!$B$321:$H$326,6,TRUE)</f>
        <v>0</v>
      </c>
      <c r="N68" s="141"/>
      <c r="U68" s="6" t="s">
        <v>44</v>
      </c>
      <c r="V68" s="7">
        <v>15342</v>
      </c>
      <c r="W68" s="8">
        <v>429812</v>
      </c>
      <c r="X68" s="8">
        <v>462737</v>
      </c>
      <c r="Y68" s="7">
        <v>15342</v>
      </c>
      <c r="Z68"/>
      <c r="AA68"/>
      <c r="AB68"/>
      <c r="AC68"/>
      <c r="AD68"/>
      <c r="AE68" s="358" t="s">
        <v>13</v>
      </c>
      <c r="AF68" s="359"/>
      <c r="AG68" s="359"/>
      <c r="AH68" s="359"/>
      <c r="AI68" s="44"/>
      <c r="AJ68"/>
      <c r="AK68"/>
      <c r="AL68"/>
      <c r="AM68"/>
      <c r="AN68"/>
      <c r="AO68"/>
      <c r="AP68"/>
      <c r="AQ68"/>
      <c r="AR68"/>
      <c r="AS68"/>
      <c r="AT68" s="357" t="s">
        <v>108</v>
      </c>
      <c r="AU68" s="357"/>
      <c r="AV68" s="357"/>
      <c r="AW68" s="357"/>
      <c r="AX68" s="44"/>
      <c r="AY68"/>
      <c r="AZ68"/>
      <c r="BA68"/>
      <c r="BB68" s="100" t="s">
        <v>444</v>
      </c>
      <c r="BC68"/>
      <c r="BD68" s="3"/>
      <c r="BL68" s="91">
        <v>70001</v>
      </c>
      <c r="BM68" s="92">
        <v>480000</v>
      </c>
      <c r="BN68" s="89" t="s">
        <v>199</v>
      </c>
      <c r="BO68" s="93" t="s">
        <v>356</v>
      </c>
    </row>
    <row r="69" spans="1:67" ht="15.75" customHeight="1">
      <c r="A69" s="34"/>
      <c r="B69" s="68" t="s">
        <v>33</v>
      </c>
      <c r="C69" s="116" t="s">
        <v>444</v>
      </c>
      <c r="D69" s="116" t="s">
        <v>338</v>
      </c>
      <c r="E69" s="112"/>
      <c r="F69" s="112"/>
      <c r="G69" s="224" t="str">
        <f>VLOOKUP($C$11,$BL$101:$BO$102,3,TRUE)</f>
        <v>C46024 - Marked</v>
      </c>
      <c r="H69" s="224" t="str">
        <f>VLOOKUP($C$11,$BL$101:$BO$102,4,TRUE)</f>
        <v>No Op Rod Clearance Cut</v>
      </c>
      <c r="I69" s="113"/>
      <c r="J69" s="19"/>
      <c r="L69" s="141"/>
      <c r="M69" s="145">
        <f>VLOOKUP($C$11,'Inventory List'!$B$333:$H$336,6,TRUE)</f>
        <v>0</v>
      </c>
      <c r="N69" s="141"/>
      <c r="U69" s="6" t="s">
        <v>44</v>
      </c>
      <c r="V69" s="7">
        <v>15373</v>
      </c>
      <c r="W69" s="8">
        <v>462738</v>
      </c>
      <c r="X69" s="8">
        <v>498216</v>
      </c>
      <c r="Y69" s="7">
        <v>15373</v>
      </c>
      <c r="Z69"/>
      <c r="AA69"/>
      <c r="AB69"/>
      <c r="AC69"/>
      <c r="AD69"/>
      <c r="AE69" s="16" t="s">
        <v>46</v>
      </c>
      <c r="AF69" s="16" t="s">
        <v>47</v>
      </c>
      <c r="AG69" s="16" t="s">
        <v>2</v>
      </c>
      <c r="AH69" s="4" t="s">
        <v>59</v>
      </c>
      <c r="AI69" s="48"/>
      <c r="AJ69"/>
      <c r="AK69"/>
      <c r="AL69"/>
      <c r="AM69"/>
      <c r="AN69"/>
      <c r="AO69"/>
      <c r="AP69"/>
      <c r="AQ69"/>
      <c r="AR69"/>
      <c r="AS69"/>
      <c r="AT69" s="9">
        <v>81</v>
      </c>
      <c r="AU69" s="9">
        <v>10000</v>
      </c>
      <c r="AV69" s="10" t="s">
        <v>247</v>
      </c>
      <c r="AW69" s="50">
        <v>1</v>
      </c>
      <c r="AX69" s="5" t="s">
        <v>250</v>
      </c>
      <c r="AY69"/>
      <c r="AZ69" s="357" t="s">
        <v>231</v>
      </c>
      <c r="BA69" s="357"/>
      <c r="BB69" s="357"/>
      <c r="BC69" s="357"/>
      <c r="BD69" s="54"/>
      <c r="BL69" s="91">
        <v>480001</v>
      </c>
      <c r="BM69" s="92">
        <v>950000</v>
      </c>
      <c r="BN69" s="89" t="s">
        <v>199</v>
      </c>
      <c r="BO69" s="93" t="s">
        <v>357</v>
      </c>
    </row>
    <row r="70" spans="1:67" ht="15.75" customHeight="1">
      <c r="A70" s="34"/>
      <c r="B70" s="68" t="s">
        <v>28</v>
      </c>
      <c r="C70" s="116" t="s">
        <v>444</v>
      </c>
      <c r="D70" s="109"/>
      <c r="E70" s="112"/>
      <c r="F70" s="112"/>
      <c r="G70" s="224" t="str">
        <f>VLOOKUP($C$11,$BL$84:$BO$85,3,TRUE)</f>
        <v>2 - Hinged Storage</v>
      </c>
      <c r="H70" s="224"/>
      <c r="I70" s="151" t="s">
        <v>375</v>
      </c>
      <c r="J70" s="19"/>
      <c r="L70" s="141"/>
      <c r="M70" s="145">
        <f>VLOOKUP($C$11,'Inventory List'!$B$299:$H$302,6,TRUE)</f>
        <v>0</v>
      </c>
      <c r="N70" s="141"/>
      <c r="U70" s="6" t="s">
        <v>44</v>
      </c>
      <c r="V70" s="7">
        <v>15401</v>
      </c>
      <c r="W70" s="8">
        <v>498217</v>
      </c>
      <c r="X70" s="8">
        <v>542494</v>
      </c>
      <c r="Y70" s="7">
        <v>15401</v>
      </c>
      <c r="Z70"/>
      <c r="AA70"/>
      <c r="AB70"/>
      <c r="AC70"/>
      <c r="AD70"/>
      <c r="AE70" s="12">
        <v>1</v>
      </c>
      <c r="AF70" s="12">
        <v>300</v>
      </c>
      <c r="AG70" s="13" t="s">
        <v>221</v>
      </c>
      <c r="AH70" s="15" t="s">
        <v>270</v>
      </c>
      <c r="AI70" s="49"/>
      <c r="AJ70"/>
      <c r="AK70"/>
      <c r="AL70"/>
      <c r="AM70"/>
      <c r="AN70"/>
      <c r="AO70"/>
      <c r="AP70"/>
      <c r="AQ70"/>
      <c r="AR70"/>
      <c r="AS70"/>
      <c r="AT70" s="9">
        <v>10001</v>
      </c>
      <c r="AU70" s="9">
        <v>20000</v>
      </c>
      <c r="AV70" s="10" t="s">
        <v>248</v>
      </c>
      <c r="AW70" s="50" t="s">
        <v>94</v>
      </c>
      <c r="AX70" s="5" t="s">
        <v>250</v>
      </c>
      <c r="AY70"/>
      <c r="AZ70" s="25" t="s">
        <v>46</v>
      </c>
      <c r="BA70" s="25" t="s">
        <v>47</v>
      </c>
      <c r="BB70" s="25" t="s">
        <v>110</v>
      </c>
      <c r="BC70" s="25" t="s">
        <v>59</v>
      </c>
      <c r="BD70" s="45"/>
      <c r="BL70" s="91">
        <v>950001</v>
      </c>
      <c r="BM70" s="92">
        <v>3888081</v>
      </c>
      <c r="BN70" s="89" t="s">
        <v>199</v>
      </c>
      <c r="BO70" s="93" t="s">
        <v>358</v>
      </c>
    </row>
    <row r="71" spans="1:67" ht="15.75" customHeight="1">
      <c r="A71" s="34"/>
      <c r="B71" s="68" t="s">
        <v>215</v>
      </c>
      <c r="C71" s="116" t="s">
        <v>333</v>
      </c>
      <c r="D71" s="116" t="s">
        <v>221</v>
      </c>
      <c r="E71" s="112"/>
      <c r="F71" s="112"/>
      <c r="G71" s="224" t="str">
        <f>VLOOKUP($C$11,$BL$111:$BO$114,3,TRUE)</f>
        <v>Milled - Groove</v>
      </c>
      <c r="H71" s="224" t="str">
        <f>VLOOKUP($C$11,$BL$111:$BO$114,4,TRUE)</f>
        <v>Not Marked</v>
      </c>
      <c r="I71" s="113"/>
      <c r="J71" s="19"/>
      <c r="L71" s="141"/>
      <c r="M71" s="145">
        <f>VLOOKUP($C$11,'Inventory List'!$B$340:$H$345,6,TRUE)</f>
        <v>0</v>
      </c>
      <c r="N71" s="141"/>
      <c r="U71" s="6" t="s">
        <v>44</v>
      </c>
      <c r="V71" s="7">
        <v>15432</v>
      </c>
      <c r="W71" s="8">
        <v>542495</v>
      </c>
      <c r="X71" s="8">
        <v>588879</v>
      </c>
      <c r="Y71" s="7">
        <v>15432</v>
      </c>
      <c r="Z71"/>
      <c r="AA71"/>
      <c r="AB71"/>
      <c r="AC71"/>
      <c r="AD71"/>
      <c r="AE71" s="12">
        <v>301</v>
      </c>
      <c r="AF71" s="12">
        <v>2000</v>
      </c>
      <c r="AG71" s="13" t="s">
        <v>154</v>
      </c>
      <c r="AH71" s="15" t="s">
        <v>270</v>
      </c>
      <c r="AI71" s="49"/>
      <c r="AJ71"/>
      <c r="AK71"/>
      <c r="AL71"/>
      <c r="AM71"/>
      <c r="AN71"/>
      <c r="AO71"/>
      <c r="AP71"/>
      <c r="AQ71"/>
      <c r="AR71"/>
      <c r="AS71"/>
      <c r="AT71" s="9">
        <v>20000</v>
      </c>
      <c r="AU71" s="9">
        <v>50000</v>
      </c>
      <c r="AV71" s="10">
        <v>8872</v>
      </c>
      <c r="AW71" s="50" t="s">
        <v>100</v>
      </c>
      <c r="AX71" s="5" t="s">
        <v>251</v>
      </c>
      <c r="AY71"/>
      <c r="AZ71" s="41">
        <v>1</v>
      </c>
      <c r="BA71" s="41">
        <v>700000</v>
      </c>
      <c r="BB71" s="32" t="s">
        <v>378</v>
      </c>
      <c r="BC71" s="38" t="s">
        <v>377</v>
      </c>
      <c r="BD71" s="45"/>
      <c r="BL71" s="91">
        <v>3888082</v>
      </c>
      <c r="BM71" s="92">
        <v>4350000</v>
      </c>
      <c r="BN71" s="89" t="s">
        <v>199</v>
      </c>
      <c r="BO71" s="93" t="s">
        <v>359</v>
      </c>
    </row>
    <row r="72" spans="1:67" ht="15.75" customHeight="1">
      <c r="A72" s="34"/>
      <c r="B72" s="68" t="s">
        <v>35</v>
      </c>
      <c r="C72" s="116" t="s">
        <v>444</v>
      </c>
      <c r="D72" s="116" t="s">
        <v>348</v>
      </c>
      <c r="E72" s="112"/>
      <c r="F72" s="112"/>
      <c r="G72" s="224" t="str">
        <f>VLOOKUP($C$11,$BL$76:$BO$80,3,TRUE)</f>
        <v>Not Marked - Brazed</v>
      </c>
      <c r="H72" s="224" t="str">
        <f>VLOOKUP($C$11,$BL$76:$BO$80,4,TRUE)</f>
        <v>Stamped - No Hole</v>
      </c>
      <c r="I72" s="113" t="s">
        <v>463</v>
      </c>
      <c r="J72" s="19"/>
      <c r="L72" s="141"/>
      <c r="M72" s="145">
        <f>VLOOKUP($C$11,'Inventory List'!$B$291:$H$297,6,TRUE)</f>
        <v>0</v>
      </c>
      <c r="N72" s="141"/>
      <c r="U72" s="6" t="s">
        <v>44</v>
      </c>
      <c r="V72" s="7">
        <v>15462</v>
      </c>
      <c r="W72" s="8">
        <v>588880</v>
      </c>
      <c r="X72" s="8">
        <v>638679</v>
      </c>
      <c r="Y72" s="7">
        <v>15462</v>
      </c>
      <c r="Z72"/>
      <c r="AA72"/>
      <c r="AB72"/>
      <c r="AC72"/>
      <c r="AD72"/>
      <c r="AE72" s="12">
        <v>2001</v>
      </c>
      <c r="AF72" s="12">
        <v>5000</v>
      </c>
      <c r="AG72" s="13" t="s">
        <v>153</v>
      </c>
      <c r="AH72" s="15" t="s">
        <v>270</v>
      </c>
      <c r="AI72" s="49"/>
      <c r="AJ72"/>
      <c r="AK72"/>
      <c r="AL72"/>
      <c r="AM72"/>
      <c r="AN72"/>
      <c r="AO72"/>
      <c r="AP72"/>
      <c r="AQ72"/>
      <c r="AR72"/>
      <c r="AS72"/>
      <c r="AT72" s="9">
        <v>50001</v>
      </c>
      <c r="AU72" s="9">
        <v>95000</v>
      </c>
      <c r="AV72" s="10" t="s">
        <v>249</v>
      </c>
      <c r="AW72" s="50" t="s">
        <v>109</v>
      </c>
      <c r="AX72" s="5" t="s">
        <v>251</v>
      </c>
      <c r="AY72"/>
      <c r="AZ72" s="41">
        <v>700001</v>
      </c>
      <c r="BA72" s="41">
        <v>6099905</v>
      </c>
      <c r="BB72" s="32" t="s">
        <v>379</v>
      </c>
      <c r="BC72" s="38" t="s">
        <v>376</v>
      </c>
      <c r="BD72" s="45"/>
      <c r="BL72" s="91">
        <v>4350001</v>
      </c>
      <c r="BM72" s="92">
        <v>6099905</v>
      </c>
      <c r="BN72" s="89" t="s">
        <v>199</v>
      </c>
      <c r="BO72" s="93" t="s">
        <v>360</v>
      </c>
    </row>
    <row r="73" spans="1:67" ht="15.75" customHeight="1">
      <c r="A73" s="34"/>
      <c r="B73" s="68" t="s">
        <v>212</v>
      </c>
      <c r="C73" s="116" t="s">
        <v>214</v>
      </c>
      <c r="D73" s="116" t="s">
        <v>336</v>
      </c>
      <c r="E73" s="112"/>
      <c r="F73" s="112"/>
      <c r="G73" s="224" t="str">
        <f>VLOOKUP($C$11,$BL$106:$BO$107,3,TRUE)</f>
        <v>Gas Port</v>
      </c>
      <c r="H73" s="224" t="str">
        <f>VLOOKUP($C$11,$BL$106:$BO$107,4,TRUE)</f>
        <v>Lip towards Rear</v>
      </c>
      <c r="I73" s="113"/>
      <c r="J73" s="19"/>
      <c r="L73" s="141"/>
      <c r="M73" s="145">
        <f>VLOOKUP($C$11,'Inventory List'!$B$328:$H$331,6,TRUE)</f>
        <v>0</v>
      </c>
      <c r="N73" s="141"/>
      <c r="U73" s="6" t="s">
        <v>44</v>
      </c>
      <c r="V73" s="7">
        <v>15493</v>
      </c>
      <c r="W73" s="8">
        <v>638680</v>
      </c>
      <c r="X73" s="8">
        <v>691401</v>
      </c>
      <c r="Y73" s="7">
        <v>15493</v>
      </c>
      <c r="Z73"/>
      <c r="AA73"/>
      <c r="AB73"/>
      <c r="AC73"/>
      <c r="AD73"/>
      <c r="AE73" s="12">
        <v>5001</v>
      </c>
      <c r="AF73" s="12">
        <v>15000</v>
      </c>
      <c r="AG73" s="13" t="s">
        <v>155</v>
      </c>
      <c r="AH73" s="15" t="s">
        <v>270</v>
      </c>
      <c r="AI73" s="49"/>
      <c r="AJ73"/>
      <c r="AK73"/>
      <c r="AL73"/>
      <c r="AM73"/>
      <c r="AN73"/>
      <c r="AO73"/>
      <c r="AP73"/>
      <c r="AQ73"/>
      <c r="AR73"/>
      <c r="AS73"/>
      <c r="AT73" s="9">
        <v>95001</v>
      </c>
      <c r="AU73" s="9">
        <v>6099905</v>
      </c>
      <c r="AV73" s="10" t="s">
        <v>249</v>
      </c>
      <c r="AW73" s="50">
        <v>2</v>
      </c>
      <c r="AX73" s="5" t="s">
        <v>251</v>
      </c>
      <c r="AY73"/>
      <c r="AZ73" s="104"/>
      <c r="BA73" s="104"/>
      <c r="BB73" s="341" t="s">
        <v>443</v>
      </c>
      <c r="BC73" s="58"/>
      <c r="BD73" s="45"/>
      <c r="BL73" s="98"/>
      <c r="BM73" s="98"/>
      <c r="BN73" s="341" t="s">
        <v>443</v>
      </c>
      <c r="BO73" s="46"/>
    </row>
    <row r="74" spans="1:67" ht="15.75" customHeight="1">
      <c r="A74" s="34"/>
      <c r="B74" s="68" t="s">
        <v>34</v>
      </c>
      <c r="C74" s="112"/>
      <c r="D74" s="109"/>
      <c r="E74" s="112"/>
      <c r="F74" s="112"/>
      <c r="G74" s="233"/>
      <c r="H74" s="225"/>
      <c r="I74" s="113"/>
      <c r="J74" s="19"/>
      <c r="L74" s="141"/>
      <c r="M74" s="145"/>
      <c r="N74" s="141"/>
      <c r="U74" s="6" t="s">
        <v>44</v>
      </c>
      <c r="V74" s="7">
        <v>15523</v>
      </c>
      <c r="W74" s="8">
        <v>691402</v>
      </c>
      <c r="X74" s="8">
        <v>749779</v>
      </c>
      <c r="Y74" s="7">
        <v>15523</v>
      </c>
      <c r="Z74"/>
      <c r="AA74"/>
      <c r="AB74"/>
      <c r="AC74"/>
      <c r="AD74"/>
      <c r="AE74" s="12">
        <v>15001</v>
      </c>
      <c r="AF74" s="12">
        <v>34000</v>
      </c>
      <c r="AG74" s="13" t="s">
        <v>156</v>
      </c>
      <c r="AH74" s="15" t="s">
        <v>270</v>
      </c>
      <c r="AI74" s="49"/>
      <c r="AJ74"/>
      <c r="AK74"/>
      <c r="AL74"/>
      <c r="AM74"/>
      <c r="AN74"/>
      <c r="AO74"/>
      <c r="AP74"/>
      <c r="AQ74"/>
      <c r="AR74"/>
      <c r="AS74"/>
      <c r="AT74" s="98"/>
      <c r="AU74" s="98"/>
      <c r="AV74" s="341" t="s">
        <v>443</v>
      </c>
      <c r="AW74" s="46"/>
      <c r="AX74" s="46"/>
      <c r="AY74"/>
      <c r="AZ74"/>
      <c r="BA74"/>
      <c r="BB74" s="100" t="s">
        <v>444</v>
      </c>
      <c r="BC74"/>
      <c r="BD74" s="3"/>
      <c r="BL74"/>
      <c r="BM74"/>
      <c r="BN74" s="100" t="s">
        <v>444</v>
      </c>
      <c r="BO74"/>
    </row>
    <row r="75" spans="1:67" ht="15.75" customHeight="1">
      <c r="A75" s="34"/>
      <c r="B75" s="68" t="s">
        <v>30</v>
      </c>
      <c r="C75" s="112"/>
      <c r="D75" s="109"/>
      <c r="E75" s="112"/>
      <c r="F75" s="112"/>
      <c r="G75" s="233"/>
      <c r="H75" s="225"/>
      <c r="I75" s="113"/>
      <c r="J75" s="19"/>
      <c r="L75" s="141"/>
      <c r="M75" s="145"/>
      <c r="N75" s="141"/>
      <c r="U75" s="6" t="s">
        <v>44</v>
      </c>
      <c r="V75" s="7">
        <v>15554</v>
      </c>
      <c r="W75" s="8">
        <v>749780</v>
      </c>
      <c r="X75" s="8">
        <v>809016</v>
      </c>
      <c r="Y75" s="7">
        <v>15554</v>
      </c>
      <c r="Z75"/>
      <c r="AA75"/>
      <c r="AB75"/>
      <c r="AC75"/>
      <c r="AD75"/>
      <c r="AE75" s="12">
        <v>34001</v>
      </c>
      <c r="AF75" s="12">
        <v>75000</v>
      </c>
      <c r="AG75" s="13" t="s">
        <v>157</v>
      </c>
      <c r="AH75" s="15" t="s">
        <v>270</v>
      </c>
      <c r="AI75" s="49"/>
      <c r="AJ75"/>
      <c r="AK75"/>
      <c r="AL75"/>
      <c r="AM75"/>
      <c r="AN75"/>
      <c r="AO75"/>
      <c r="AP75"/>
      <c r="AQ75"/>
      <c r="AR75"/>
      <c r="AS75"/>
      <c r="AT75"/>
      <c r="AU75"/>
      <c r="AV75" s="100" t="s">
        <v>444</v>
      </c>
      <c r="AW75"/>
      <c r="AX75"/>
      <c r="AY75"/>
      <c r="AZ75" s="357" t="s">
        <v>203</v>
      </c>
      <c r="BA75" s="357"/>
      <c r="BB75" s="357"/>
      <c r="BC75" s="357"/>
      <c r="BD75" s="54"/>
      <c r="BL75" s="357" t="s">
        <v>35</v>
      </c>
      <c r="BM75" s="357"/>
      <c r="BN75" s="357"/>
      <c r="BO75" s="357"/>
    </row>
    <row r="76" spans="1:67" ht="15.75" customHeight="1">
      <c r="A76" s="34"/>
      <c r="B76" s="68" t="s">
        <v>207</v>
      </c>
      <c r="C76" s="116" t="s">
        <v>351</v>
      </c>
      <c r="D76" s="116" t="s">
        <v>364</v>
      </c>
      <c r="E76" s="112"/>
      <c r="F76" s="112"/>
      <c r="G76" s="224" t="str">
        <f>VLOOKUP($C$11,$BL$89:$BO$91,3,TRUE)</f>
        <v>None</v>
      </c>
      <c r="H76" s="224" t="str">
        <f>VLOOKUP($C$11,$BL$89:$BO$91,4,TRUE)</f>
        <v>Not Marked, Collar near Top</v>
      </c>
      <c r="I76" s="113"/>
      <c r="J76" s="19"/>
      <c r="L76" s="141"/>
      <c r="M76" s="145">
        <f>VLOOKUP($C$11,'Inventory List'!$B$304:$H$307,6,TRUE)</f>
        <v>0</v>
      </c>
      <c r="N76" s="141"/>
      <c r="U76" s="6" t="s">
        <v>44</v>
      </c>
      <c r="V76" s="7">
        <v>15585</v>
      </c>
      <c r="W76" s="8">
        <v>809017</v>
      </c>
      <c r="X76" s="8">
        <v>872343</v>
      </c>
      <c r="Y76" s="7">
        <v>15585</v>
      </c>
      <c r="Z76"/>
      <c r="AA76"/>
      <c r="AB76"/>
      <c r="AC76"/>
      <c r="AD76"/>
      <c r="AE76" s="12">
        <v>75001</v>
      </c>
      <c r="AF76" s="12">
        <v>290000</v>
      </c>
      <c r="AG76" s="13" t="s">
        <v>158</v>
      </c>
      <c r="AH76" s="15" t="s">
        <v>271</v>
      </c>
      <c r="AI76" s="49"/>
      <c r="AJ76"/>
      <c r="AK76"/>
      <c r="AL76"/>
      <c r="AM76"/>
      <c r="AN76"/>
      <c r="AO76"/>
      <c r="AP76"/>
      <c r="AQ76"/>
      <c r="AR76"/>
      <c r="AS76"/>
      <c r="AT76" s="357" t="s">
        <v>125</v>
      </c>
      <c r="AU76" s="357"/>
      <c r="AV76" s="357"/>
      <c r="AW76" s="357"/>
      <c r="AX76" s="44"/>
      <c r="AY76"/>
      <c r="AZ76" s="25" t="s">
        <v>46</v>
      </c>
      <c r="BA76" s="25" t="s">
        <v>47</v>
      </c>
      <c r="BB76" s="25" t="s">
        <v>110</v>
      </c>
      <c r="BC76" s="25" t="s">
        <v>59</v>
      </c>
      <c r="BD76" s="45"/>
      <c r="BL76" s="87">
        <v>1</v>
      </c>
      <c r="BM76" s="88">
        <v>13000</v>
      </c>
      <c r="BN76" s="97" t="s">
        <v>345</v>
      </c>
      <c r="BO76" s="94" t="s">
        <v>228</v>
      </c>
    </row>
    <row r="77" spans="1:67" ht="15.75" customHeight="1">
      <c r="A77" s="34"/>
      <c r="B77" s="68" t="s">
        <v>208</v>
      </c>
      <c r="C77" s="109" t="s">
        <v>137</v>
      </c>
      <c r="D77" s="109" t="s">
        <v>221</v>
      </c>
      <c r="E77" s="112"/>
      <c r="F77" s="112"/>
      <c r="G77" s="224" t="s">
        <v>137</v>
      </c>
      <c r="H77" s="224" t="s">
        <v>221</v>
      </c>
      <c r="I77" s="113"/>
      <c r="J77" s="19"/>
      <c r="L77" s="141"/>
      <c r="M77" s="145">
        <f>VLOOKUP($C$11,'Inventory List'!$B$309:$H$310,6,TRUE)</f>
        <v>0</v>
      </c>
      <c r="N77" s="141"/>
      <c r="U77" s="6" t="s">
        <v>44</v>
      </c>
      <c r="V77" s="7">
        <v>15615</v>
      </c>
      <c r="W77" s="8">
        <v>872344</v>
      </c>
      <c r="X77" s="8">
        <v>940250</v>
      </c>
      <c r="Y77" s="7">
        <v>15615</v>
      </c>
      <c r="Z77"/>
      <c r="AA77"/>
      <c r="AB77"/>
      <c r="AC77"/>
      <c r="AD77"/>
      <c r="AE77" s="12">
        <v>290001</v>
      </c>
      <c r="AF77" s="12">
        <v>750000</v>
      </c>
      <c r="AG77" s="13" t="s">
        <v>158</v>
      </c>
      <c r="AH77" s="33" t="s">
        <v>272</v>
      </c>
      <c r="AI77" s="49"/>
      <c r="AJ77"/>
      <c r="AK77"/>
      <c r="AL77"/>
      <c r="AM77"/>
      <c r="AN77"/>
      <c r="AO77"/>
      <c r="AP77"/>
      <c r="AQ77"/>
      <c r="AR77"/>
      <c r="AS77"/>
      <c r="AT77" s="9">
        <v>1</v>
      </c>
      <c r="AU77" s="9">
        <v>195000</v>
      </c>
      <c r="AV77" s="10" t="s">
        <v>238</v>
      </c>
      <c r="AW77" s="50">
        <v>1</v>
      </c>
      <c r="AX77" s="5" t="s">
        <v>256</v>
      </c>
      <c r="AY77"/>
      <c r="AZ77" s="41">
        <v>1</v>
      </c>
      <c r="BA77" s="41">
        <v>70000</v>
      </c>
      <c r="BB77" s="32" t="s">
        <v>202</v>
      </c>
      <c r="BC77" s="38" t="s">
        <v>284</v>
      </c>
      <c r="BD77" s="45"/>
      <c r="BL77" s="91">
        <v>13001</v>
      </c>
      <c r="BM77" s="92">
        <v>90000</v>
      </c>
      <c r="BN77" s="97" t="s">
        <v>346</v>
      </c>
      <c r="BO77" s="95" t="s">
        <v>228</v>
      </c>
    </row>
    <row r="78" spans="1:67" ht="15.75" customHeight="1">
      <c r="A78" s="34"/>
      <c r="B78" s="68" t="s">
        <v>331</v>
      </c>
      <c r="C78" s="116" t="s">
        <v>328</v>
      </c>
      <c r="D78" s="116" t="s">
        <v>221</v>
      </c>
      <c r="E78" s="112"/>
      <c r="F78" s="112"/>
      <c r="G78" s="224" t="str">
        <f>VLOOKUP($C$11,$BL$118:$BO$121,3,TRUE)</f>
        <v>Stamped no groove</v>
      </c>
      <c r="H78" s="224" t="str">
        <f>VLOOKUP($C$11,$BL$118:$BO$121,4,TRUE)</f>
        <v>Not Marked</v>
      </c>
      <c r="I78" s="109" t="str">
        <f>VLOOKUP($C$11,$BL$118:$BP$121,5,TRUE)</f>
        <v>Arched Profile</v>
      </c>
      <c r="J78" s="19"/>
      <c r="L78" s="141"/>
      <c r="M78" s="145">
        <f>VLOOKUP($C$11,'Inventory List'!$B$347:$H$352,6,TRUE)</f>
        <v>0</v>
      </c>
      <c r="N78" s="141"/>
      <c r="U78" s="6" t="s">
        <v>44</v>
      </c>
      <c r="V78" s="7">
        <v>15646</v>
      </c>
      <c r="W78" s="8">
        <v>940251</v>
      </c>
      <c r="X78" s="8">
        <v>1008899</v>
      </c>
      <c r="Y78" s="7">
        <v>15646</v>
      </c>
      <c r="Z78"/>
      <c r="AA78"/>
      <c r="AB78"/>
      <c r="AC78"/>
      <c r="AD78"/>
      <c r="AE78" s="12">
        <v>750001</v>
      </c>
      <c r="AF78" s="12">
        <v>2000000</v>
      </c>
      <c r="AG78" s="13" t="s">
        <v>152</v>
      </c>
      <c r="AH78" s="33" t="s">
        <v>272</v>
      </c>
      <c r="AI78" s="49"/>
      <c r="AJ78"/>
      <c r="AK78"/>
      <c r="AL78"/>
      <c r="AM78"/>
      <c r="AN78"/>
      <c r="AO78"/>
      <c r="AP78"/>
      <c r="AQ78"/>
      <c r="AR78"/>
      <c r="AS78"/>
      <c r="AT78" s="9">
        <v>195001</v>
      </c>
      <c r="AU78" s="9">
        <v>3800000</v>
      </c>
      <c r="AV78" s="10" t="s">
        <v>239</v>
      </c>
      <c r="AW78" s="50">
        <v>2</v>
      </c>
      <c r="AX78" s="5" t="s">
        <v>257</v>
      </c>
      <c r="AY78"/>
      <c r="AZ78" s="41">
        <v>70001</v>
      </c>
      <c r="BA78" s="41">
        <v>79000</v>
      </c>
      <c r="BB78" s="32" t="s">
        <v>202</v>
      </c>
      <c r="BC78" s="38" t="s">
        <v>285</v>
      </c>
      <c r="BD78" s="45"/>
      <c r="BL78" s="91">
        <v>90001</v>
      </c>
      <c r="BM78" s="92">
        <v>400000</v>
      </c>
      <c r="BN78" s="89" t="s">
        <v>350</v>
      </c>
      <c r="BO78" s="93" t="s">
        <v>347</v>
      </c>
    </row>
    <row r="79" spans="1:67" ht="15.75" customHeight="1">
      <c r="A79" s="34"/>
      <c r="B79" s="68" t="s">
        <v>39</v>
      </c>
      <c r="C79" s="112"/>
      <c r="D79" s="109"/>
      <c r="E79" s="112"/>
      <c r="F79" s="112"/>
      <c r="G79" s="233"/>
      <c r="H79" s="225"/>
      <c r="I79" s="113"/>
      <c r="J79" s="19"/>
      <c r="L79" s="141"/>
      <c r="M79" s="145">
        <f>VLOOKUP($C$11,'Inventory List'!$B$358:$H$358,6,TRUE)</f>
        <v>0</v>
      </c>
      <c r="N79" s="141"/>
      <c r="U79" s="6" t="s">
        <v>44</v>
      </c>
      <c r="V79" s="7">
        <v>15676</v>
      </c>
      <c r="W79" s="8">
        <v>1008900</v>
      </c>
      <c r="X79" s="8">
        <v>1090310</v>
      </c>
      <c r="Y79" s="7">
        <v>15676</v>
      </c>
      <c r="Z79"/>
      <c r="AA79"/>
      <c r="AB79"/>
      <c r="AC79"/>
      <c r="AD79"/>
      <c r="AE79" s="12">
        <v>2000001</v>
      </c>
      <c r="AF79" s="12">
        <v>6099905</v>
      </c>
      <c r="AG79" s="13" t="s">
        <v>159</v>
      </c>
      <c r="AH79" s="33" t="s">
        <v>272</v>
      </c>
      <c r="AI79" s="49"/>
      <c r="AJ79"/>
      <c r="AK79"/>
      <c r="AL79"/>
      <c r="AM79"/>
      <c r="AN79"/>
      <c r="AO79"/>
      <c r="AP79"/>
      <c r="AQ79"/>
      <c r="AR79"/>
      <c r="AS79"/>
      <c r="AT79" s="9">
        <v>3800001</v>
      </c>
      <c r="AU79" s="9">
        <v>6099905</v>
      </c>
      <c r="AV79" s="10" t="s">
        <v>239</v>
      </c>
      <c r="AW79" s="50">
        <v>3</v>
      </c>
      <c r="AX79" s="5" t="s">
        <v>255</v>
      </c>
      <c r="AY79"/>
      <c r="AZ79" s="41">
        <v>79001</v>
      </c>
      <c r="BA79" s="41">
        <v>190000</v>
      </c>
      <c r="BB79" s="32" t="s">
        <v>286</v>
      </c>
      <c r="BC79" s="38" t="s">
        <v>285</v>
      </c>
      <c r="BD79" s="45"/>
      <c r="BL79" s="91">
        <v>400001</v>
      </c>
      <c r="BM79" s="92">
        <v>510000</v>
      </c>
      <c r="BN79" s="89" t="s">
        <v>350</v>
      </c>
      <c r="BO79" s="93" t="s">
        <v>349</v>
      </c>
    </row>
    <row r="80" spans="1:67" ht="15.75" customHeight="1">
      <c r="A80" s="34"/>
      <c r="B80" s="74"/>
      <c r="C80" s="74"/>
      <c r="D80" s="149"/>
      <c r="E80" s="74"/>
      <c r="F80" s="74"/>
      <c r="G80" s="150"/>
      <c r="H80" s="66"/>
      <c r="I80" s="66"/>
      <c r="J80" s="19"/>
      <c r="L80" s="141"/>
      <c r="M80" s="141"/>
      <c r="N80" s="141"/>
      <c r="U80" s="6" t="s">
        <v>44</v>
      </c>
      <c r="V80" s="7">
        <v>15707</v>
      </c>
      <c r="W80" s="8">
        <v>1090311</v>
      </c>
      <c r="X80" s="8">
        <v>1169091</v>
      </c>
      <c r="Y80" s="7">
        <v>15707</v>
      </c>
      <c r="Z80"/>
      <c r="AA80"/>
      <c r="AB80"/>
      <c r="AC80"/>
      <c r="AD80"/>
      <c r="AE80" s="47"/>
      <c r="AF80" s="47"/>
      <c r="AG80" s="341" t="s">
        <v>443</v>
      </c>
      <c r="AH80" s="101"/>
      <c r="AI80" s="49"/>
      <c r="AJ80"/>
      <c r="AK80"/>
      <c r="AL80"/>
      <c r="AM80"/>
      <c r="AN80"/>
      <c r="AO80"/>
      <c r="AP80"/>
      <c r="AQ80"/>
      <c r="AR80"/>
      <c r="AS80"/>
      <c r="AT80"/>
      <c r="AU80"/>
      <c r="AV80" s="341" t="s">
        <v>443</v>
      </c>
      <c r="AW80"/>
      <c r="AX80"/>
      <c r="AY80"/>
      <c r="AZ80" s="41">
        <v>190001</v>
      </c>
      <c r="BA80" s="41">
        <v>2500000</v>
      </c>
      <c r="BB80" s="32" t="s">
        <v>286</v>
      </c>
      <c r="BC80" s="38" t="s">
        <v>287</v>
      </c>
      <c r="BD80" s="45"/>
      <c r="BL80" s="91">
        <v>510001</v>
      </c>
      <c r="BM80" s="92">
        <v>6099905</v>
      </c>
      <c r="BN80" s="89" t="s">
        <v>350</v>
      </c>
      <c r="BO80" s="93" t="s">
        <v>348</v>
      </c>
    </row>
    <row r="81" spans="1:67" ht="24" customHeight="1">
      <c r="A81" s="293" t="s">
        <v>440</v>
      </c>
      <c r="B81" s="261"/>
      <c r="C81" s="262"/>
      <c r="D81" s="263"/>
      <c r="E81" s="263"/>
      <c r="F81" s="263"/>
      <c r="G81" s="264"/>
      <c r="H81" s="263"/>
      <c r="I81" s="265" t="s">
        <v>436</v>
      </c>
      <c r="J81" s="266"/>
      <c r="U81" s="6" t="s">
        <v>44</v>
      </c>
      <c r="V81" s="7">
        <v>15738</v>
      </c>
      <c r="W81" s="8">
        <v>1169092</v>
      </c>
      <c r="X81" s="8">
        <v>1200000</v>
      </c>
      <c r="Y81" s="7">
        <v>15738</v>
      </c>
      <c r="Z81"/>
      <c r="AA81"/>
      <c r="AB81"/>
      <c r="AC81"/>
      <c r="AD81"/>
      <c r="AE81"/>
      <c r="AF81"/>
      <c r="AG81" s="100" t="s">
        <v>444</v>
      </c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 s="100" t="s">
        <v>444</v>
      </c>
      <c r="AW81"/>
      <c r="AX81"/>
      <c r="AY81"/>
      <c r="AZ81" s="41">
        <v>2500001</v>
      </c>
      <c r="BA81" s="41">
        <v>6099905</v>
      </c>
      <c r="BB81" s="32" t="s">
        <v>286</v>
      </c>
      <c r="BC81" s="38" t="s">
        <v>288</v>
      </c>
      <c r="BD81" s="45"/>
      <c r="BL81" s="98"/>
      <c r="BM81" s="98"/>
      <c r="BN81" s="341" t="s">
        <v>443</v>
      </c>
      <c r="BO81" s="46"/>
    </row>
    <row r="82" spans="1:67" ht="12.75">
      <c r="A82" s="17"/>
      <c r="B82" s="59"/>
      <c r="C82" s="60"/>
      <c r="D82" s="61"/>
      <c r="E82" s="60"/>
      <c r="F82" s="60"/>
      <c r="G82" s="62"/>
      <c r="H82" s="63"/>
      <c r="I82" s="63"/>
      <c r="U82" s="6" t="s">
        <v>44</v>
      </c>
      <c r="V82" s="7">
        <v>15738</v>
      </c>
      <c r="W82" s="8">
        <v>1200001</v>
      </c>
      <c r="X82" s="8">
        <v>1357474</v>
      </c>
      <c r="Y82" s="7">
        <v>15738</v>
      </c>
      <c r="Z82"/>
      <c r="AA82"/>
      <c r="AB82"/>
      <c r="AC82"/>
      <c r="AD82"/>
      <c r="AE82" s="358" t="s">
        <v>161</v>
      </c>
      <c r="AF82" s="359"/>
      <c r="AG82" s="359"/>
      <c r="AH82" s="359"/>
      <c r="AI82" s="44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 s="104"/>
      <c r="BA82" s="104"/>
      <c r="BB82" s="341" t="s">
        <v>443</v>
      </c>
      <c r="BC82" s="58"/>
      <c r="BD82" s="45"/>
      <c r="BL82"/>
      <c r="BM82"/>
      <c r="BN82" s="100" t="s">
        <v>444</v>
      </c>
      <c r="BO82"/>
    </row>
    <row r="83" spans="1:67" ht="12.75">
      <c r="A83" s="17"/>
      <c r="B83" s="59"/>
      <c r="C83" s="60"/>
      <c r="D83" s="61"/>
      <c r="E83" s="60"/>
      <c r="F83" s="60"/>
      <c r="G83" s="62"/>
      <c r="H83" s="63"/>
      <c r="I83" s="63"/>
      <c r="U83" s="6" t="s">
        <v>44</v>
      </c>
      <c r="V83" s="7">
        <v>15738</v>
      </c>
      <c r="W83" s="8">
        <v>1357475</v>
      </c>
      <c r="X83" s="8">
        <v>1396255</v>
      </c>
      <c r="Y83" s="7">
        <v>15738</v>
      </c>
      <c r="Z83"/>
      <c r="AA83"/>
      <c r="AB83"/>
      <c r="AC83"/>
      <c r="AD83"/>
      <c r="AE83" s="16" t="s">
        <v>46</v>
      </c>
      <c r="AF83" s="16" t="s">
        <v>47</v>
      </c>
      <c r="AG83" s="16" t="s">
        <v>2</v>
      </c>
      <c r="AH83" s="4" t="s">
        <v>59</v>
      </c>
      <c r="AI83" s="48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 s="100" t="s">
        <v>444</v>
      </c>
      <c r="BC83"/>
      <c r="BD83" s="3"/>
      <c r="BL83" s="357" t="s">
        <v>206</v>
      </c>
      <c r="BM83" s="357"/>
      <c r="BN83" s="357"/>
      <c r="BO83" s="357"/>
    </row>
    <row r="84" spans="1:67" ht="25.5">
      <c r="A84" s="17"/>
      <c r="B84" s="59"/>
      <c r="C84" s="60"/>
      <c r="D84" s="61"/>
      <c r="E84" s="60"/>
      <c r="F84" s="60"/>
      <c r="G84" s="62"/>
      <c r="H84" s="63"/>
      <c r="I84" s="63"/>
      <c r="U84" s="6" t="s">
        <v>44</v>
      </c>
      <c r="V84" s="7">
        <v>15766</v>
      </c>
      <c r="W84" s="8">
        <v>1396256</v>
      </c>
      <c r="X84" s="8">
        <v>1469177</v>
      </c>
      <c r="Y84" s="7">
        <v>15766</v>
      </c>
      <c r="Z84"/>
      <c r="AA84"/>
      <c r="AB84"/>
      <c r="AC84"/>
      <c r="AD84"/>
      <c r="AE84" s="12">
        <v>1</v>
      </c>
      <c r="AF84" s="12">
        <v>2699999</v>
      </c>
      <c r="AG84" s="13" t="s">
        <v>162</v>
      </c>
      <c r="AH84" s="15" t="s">
        <v>277</v>
      </c>
      <c r="AI84" s="49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 s="357" t="s">
        <v>18</v>
      </c>
      <c r="BA84" s="357"/>
      <c r="BB84" s="357"/>
      <c r="BC84" s="357"/>
      <c r="BD84" s="54"/>
      <c r="BL84" s="87">
        <v>1</v>
      </c>
      <c r="BM84" s="88">
        <v>70000</v>
      </c>
      <c r="BN84" s="90" t="s">
        <v>352</v>
      </c>
      <c r="BO84" s="89" t="s">
        <v>204</v>
      </c>
    </row>
    <row r="85" spans="1:67" ht="25.5">
      <c r="A85" s="17"/>
      <c r="B85" s="59"/>
      <c r="C85" s="60"/>
      <c r="D85" s="61"/>
      <c r="E85" s="60"/>
      <c r="F85" s="60"/>
      <c r="G85" s="62"/>
      <c r="H85" s="63"/>
      <c r="I85" s="63"/>
      <c r="U85" s="6" t="s">
        <v>44</v>
      </c>
      <c r="V85" s="7">
        <v>15797</v>
      </c>
      <c r="W85" s="8">
        <v>1469178</v>
      </c>
      <c r="X85" s="8">
        <v>1547452</v>
      </c>
      <c r="Y85" s="7">
        <v>15797</v>
      </c>
      <c r="Z85"/>
      <c r="AA85"/>
      <c r="AB85"/>
      <c r="AC85"/>
      <c r="AD85"/>
      <c r="AE85" s="12">
        <v>2700000</v>
      </c>
      <c r="AF85" s="12">
        <v>6099905</v>
      </c>
      <c r="AG85" s="13" t="s">
        <v>162</v>
      </c>
      <c r="AH85" s="15" t="s">
        <v>278</v>
      </c>
      <c r="AI85" s="49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 s="25" t="s">
        <v>46</v>
      </c>
      <c r="BA85" s="25" t="s">
        <v>47</v>
      </c>
      <c r="BB85" s="25" t="s">
        <v>110</v>
      </c>
      <c r="BC85" s="25" t="s">
        <v>59</v>
      </c>
      <c r="BD85" s="45"/>
      <c r="BL85" s="91">
        <v>70001</v>
      </c>
      <c r="BM85" s="92">
        <v>6099905</v>
      </c>
      <c r="BN85" s="90" t="s">
        <v>222</v>
      </c>
      <c r="BO85" s="89" t="s">
        <v>205</v>
      </c>
    </row>
    <row r="86" spans="1:67" ht="12.75">
      <c r="A86" s="17"/>
      <c r="B86" s="59"/>
      <c r="C86" s="60"/>
      <c r="D86" s="61"/>
      <c r="E86" s="60"/>
      <c r="F86" s="60"/>
      <c r="G86" s="62"/>
      <c r="H86" s="63"/>
      <c r="I86" s="63"/>
      <c r="U86" s="6" t="s">
        <v>44</v>
      </c>
      <c r="V86" s="7">
        <v>15827</v>
      </c>
      <c r="W86" s="8">
        <v>1547453</v>
      </c>
      <c r="X86" s="8">
        <v>1629565</v>
      </c>
      <c r="Y86" s="7">
        <v>15827</v>
      </c>
      <c r="Z86"/>
      <c r="AA86"/>
      <c r="AB86"/>
      <c r="AC86"/>
      <c r="AD86"/>
      <c r="AE86" s="47"/>
      <c r="AF86" s="47"/>
      <c r="AG86" s="341" t="s">
        <v>443</v>
      </c>
      <c r="AH86" s="49"/>
      <c r="AI86" s="49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41">
        <v>1</v>
      </c>
      <c r="BA86" s="41">
        <v>15500</v>
      </c>
      <c r="BB86" s="32" t="s">
        <v>298</v>
      </c>
      <c r="BC86" s="38" t="s">
        <v>301</v>
      </c>
      <c r="BD86" s="45"/>
      <c r="BL86" s="98"/>
      <c r="BM86" s="98"/>
      <c r="BN86" s="341" t="s">
        <v>443</v>
      </c>
      <c r="BO86" s="100"/>
    </row>
    <row r="87" spans="1:66" ht="12.75">
      <c r="A87" s="17"/>
      <c r="B87" s="59"/>
      <c r="C87" s="60"/>
      <c r="D87" s="61"/>
      <c r="E87" s="60"/>
      <c r="F87" s="60"/>
      <c r="G87" s="62"/>
      <c r="H87" s="63"/>
      <c r="I87" s="63"/>
      <c r="U87" s="6" t="s">
        <v>44</v>
      </c>
      <c r="V87" s="7">
        <v>15858</v>
      </c>
      <c r="W87" s="8">
        <v>1629566</v>
      </c>
      <c r="X87" s="8">
        <v>1710012</v>
      </c>
      <c r="Y87" s="7">
        <v>15858</v>
      </c>
      <c r="Z87"/>
      <c r="AA87"/>
      <c r="AB87"/>
      <c r="AC87"/>
      <c r="AD87"/>
      <c r="AE87"/>
      <c r="AF87"/>
      <c r="AG87" s="100" t="s">
        <v>444</v>
      </c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41">
        <v>15501</v>
      </c>
      <c r="BA87" s="41">
        <v>33000</v>
      </c>
      <c r="BB87" s="32" t="s">
        <v>299</v>
      </c>
      <c r="BC87" s="38" t="s">
        <v>302</v>
      </c>
      <c r="BD87" s="45"/>
      <c r="BN87" s="100" t="s">
        <v>444</v>
      </c>
    </row>
    <row r="88" spans="1:67" ht="12.75">
      <c r="A88" s="17"/>
      <c r="B88" s="59"/>
      <c r="C88" s="60"/>
      <c r="D88" s="61"/>
      <c r="E88" s="60"/>
      <c r="F88" s="60"/>
      <c r="G88" s="62"/>
      <c r="H88" s="63"/>
      <c r="I88" s="63"/>
      <c r="U88" s="6" t="s">
        <v>44</v>
      </c>
      <c r="V88" s="7">
        <v>15888</v>
      </c>
      <c r="W88" s="8">
        <v>1710013</v>
      </c>
      <c r="X88" s="8">
        <v>1786469</v>
      </c>
      <c r="Y88" s="7">
        <v>15888</v>
      </c>
      <c r="Z88"/>
      <c r="AA88"/>
      <c r="AB88"/>
      <c r="AC88"/>
      <c r="AD88"/>
      <c r="AE88" s="358" t="s">
        <v>160</v>
      </c>
      <c r="AF88" s="359"/>
      <c r="AG88" s="359"/>
      <c r="AH88" s="359"/>
      <c r="AI88" s="44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41">
        <v>33001</v>
      </c>
      <c r="BA88" s="41">
        <v>290000</v>
      </c>
      <c r="BB88" s="32" t="s">
        <v>452</v>
      </c>
      <c r="BC88" s="38" t="s">
        <v>221</v>
      </c>
      <c r="BD88" s="45"/>
      <c r="BL88" s="357" t="s">
        <v>362</v>
      </c>
      <c r="BM88" s="357"/>
      <c r="BN88" s="357"/>
      <c r="BO88" s="357"/>
    </row>
    <row r="89" spans="1:68" ht="12.75">
      <c r="A89" s="17"/>
      <c r="B89" s="59"/>
      <c r="C89" s="60"/>
      <c r="D89" s="61"/>
      <c r="E89" s="60"/>
      <c r="F89" s="60"/>
      <c r="G89" s="62"/>
      <c r="H89" s="63"/>
      <c r="I89" s="63"/>
      <c r="U89" s="6" t="s">
        <v>44</v>
      </c>
      <c r="V89" s="7">
        <v>15919</v>
      </c>
      <c r="W89" s="8">
        <v>1786470</v>
      </c>
      <c r="X89" s="8">
        <v>1877654</v>
      </c>
      <c r="Y89" s="7">
        <v>15919</v>
      </c>
      <c r="Z89"/>
      <c r="AA89"/>
      <c r="AB89"/>
      <c r="AC89"/>
      <c r="AD89"/>
      <c r="AE89" s="16" t="s">
        <v>46</v>
      </c>
      <c r="AF89" s="16" t="s">
        <v>47</v>
      </c>
      <c r="AG89" s="16" t="s">
        <v>2</v>
      </c>
      <c r="AH89" s="4" t="s">
        <v>59</v>
      </c>
      <c r="AI89" s="48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41">
        <v>290001</v>
      </c>
      <c r="BA89" s="41">
        <v>6099905</v>
      </c>
      <c r="BB89" s="32" t="s">
        <v>300</v>
      </c>
      <c r="BC89" s="38" t="s">
        <v>221</v>
      </c>
      <c r="BD89" s="45"/>
      <c r="BL89" s="87">
        <v>1</v>
      </c>
      <c r="BM89" s="88">
        <v>5000</v>
      </c>
      <c r="BN89" s="89" t="s">
        <v>137</v>
      </c>
      <c r="BO89" s="93" t="s">
        <v>363</v>
      </c>
      <c r="BP89" s="86"/>
    </row>
    <row r="90" spans="1:68" ht="12.75">
      <c r="A90" s="17"/>
      <c r="B90" s="59"/>
      <c r="C90" s="60"/>
      <c r="D90" s="61"/>
      <c r="E90" s="60"/>
      <c r="F90" s="60"/>
      <c r="G90" s="62"/>
      <c r="H90" s="63"/>
      <c r="I90" s="63"/>
      <c r="U90" s="6" t="s">
        <v>44</v>
      </c>
      <c r="V90" s="7">
        <v>15950</v>
      </c>
      <c r="W90" s="8">
        <v>1877655</v>
      </c>
      <c r="X90" s="8">
        <v>1978407</v>
      </c>
      <c r="Y90" s="7">
        <v>15950</v>
      </c>
      <c r="Z90"/>
      <c r="AA90"/>
      <c r="AB90"/>
      <c r="AC90"/>
      <c r="AD90"/>
      <c r="AE90" s="12">
        <v>1</v>
      </c>
      <c r="AF90" s="12">
        <v>2500000</v>
      </c>
      <c r="AG90" s="13" t="s">
        <v>163</v>
      </c>
      <c r="AH90" s="15" t="s">
        <v>275</v>
      </c>
      <c r="AI90" s="49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41"/>
      <c r="BA90" s="41"/>
      <c r="BB90" s="341" t="s">
        <v>443</v>
      </c>
      <c r="BC90" s="38"/>
      <c r="BD90" s="45"/>
      <c r="BL90" s="91">
        <v>5001</v>
      </c>
      <c r="BM90" s="92">
        <v>6099905</v>
      </c>
      <c r="BN90" s="89" t="s">
        <v>137</v>
      </c>
      <c r="BO90" s="93" t="s">
        <v>364</v>
      </c>
      <c r="BP90" s="86"/>
    </row>
    <row r="91" spans="1:67" ht="12.75">
      <c r="A91" s="17"/>
      <c r="B91" s="59"/>
      <c r="C91" s="60"/>
      <c r="D91" s="61"/>
      <c r="E91" s="60"/>
      <c r="F91" s="60"/>
      <c r="G91" s="62"/>
      <c r="H91" s="63"/>
      <c r="I91" s="63"/>
      <c r="U91" s="6" t="s">
        <v>44</v>
      </c>
      <c r="V91" s="7">
        <v>15980</v>
      </c>
      <c r="W91" s="8">
        <v>1978408</v>
      </c>
      <c r="X91" s="8">
        <v>2092825</v>
      </c>
      <c r="Y91" s="7">
        <v>15980</v>
      </c>
      <c r="Z91"/>
      <c r="AA91"/>
      <c r="AB91"/>
      <c r="AC91"/>
      <c r="AD91"/>
      <c r="AE91" s="12">
        <v>2500001</v>
      </c>
      <c r="AF91" s="12">
        <v>6099905</v>
      </c>
      <c r="AG91" s="13" t="s">
        <v>163</v>
      </c>
      <c r="AH91" s="15" t="s">
        <v>276</v>
      </c>
      <c r="AI91" s="49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104"/>
      <c r="BA91" s="104"/>
      <c r="BB91" s="100" t="s">
        <v>444</v>
      </c>
      <c r="BC91" s="58"/>
      <c r="BD91" s="45"/>
      <c r="BL91" s="98"/>
      <c r="BM91" s="98"/>
      <c r="BN91" s="341" t="s">
        <v>443</v>
      </c>
      <c r="BO91" s="46"/>
    </row>
    <row r="92" spans="1:66" ht="12.75">
      <c r="A92" s="17"/>
      <c r="B92" s="59"/>
      <c r="C92" s="60"/>
      <c r="D92" s="61"/>
      <c r="E92" s="60"/>
      <c r="F92" s="60"/>
      <c r="G92" s="62"/>
      <c r="H92" s="63"/>
      <c r="I92" s="63"/>
      <c r="U92" s="6" t="s">
        <v>44</v>
      </c>
      <c r="V92" s="7">
        <v>16011</v>
      </c>
      <c r="W92" s="8">
        <v>2092826</v>
      </c>
      <c r="X92" s="8">
        <v>2204430</v>
      </c>
      <c r="Y92" s="7">
        <v>16011</v>
      </c>
      <c r="Z92"/>
      <c r="AA92"/>
      <c r="AB92"/>
      <c r="AC92"/>
      <c r="AD92"/>
      <c r="AE92"/>
      <c r="AF92"/>
      <c r="AG92" s="341" t="s">
        <v>443</v>
      </c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3"/>
      <c r="BN92" s="100" t="s">
        <v>444</v>
      </c>
    </row>
    <row r="93" spans="1:67" ht="12.75">
      <c r="A93" s="17"/>
      <c r="B93" s="59"/>
      <c r="C93" s="60"/>
      <c r="D93" s="61"/>
      <c r="E93" s="60"/>
      <c r="F93" s="60"/>
      <c r="G93" s="62"/>
      <c r="H93" s="63"/>
      <c r="I93" s="63"/>
      <c r="U93" s="6" t="s">
        <v>44</v>
      </c>
      <c r="V93" s="7">
        <v>16041</v>
      </c>
      <c r="W93" s="8">
        <v>2204431</v>
      </c>
      <c r="X93" s="8">
        <v>2305849</v>
      </c>
      <c r="Y93" s="7">
        <v>16041</v>
      </c>
      <c r="Z93"/>
      <c r="AA93"/>
      <c r="AB93"/>
      <c r="AC93"/>
      <c r="AD93"/>
      <c r="AE93"/>
      <c r="AF93"/>
      <c r="AG93" s="100" t="s">
        <v>444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357" t="s">
        <v>17</v>
      </c>
      <c r="BA93" s="357"/>
      <c r="BB93" s="357"/>
      <c r="BC93" s="357"/>
      <c r="BD93" s="54"/>
      <c r="BL93" s="357" t="s">
        <v>209</v>
      </c>
      <c r="BM93" s="357"/>
      <c r="BN93" s="357"/>
      <c r="BO93" s="357"/>
    </row>
    <row r="94" spans="1:68" ht="12.75">
      <c r="A94" s="17"/>
      <c r="B94" s="59"/>
      <c r="C94" s="60"/>
      <c r="D94" s="61"/>
      <c r="E94" s="60"/>
      <c r="F94" s="60"/>
      <c r="G94" s="62"/>
      <c r="H94" s="63"/>
      <c r="I94" s="63"/>
      <c r="U94" s="6" t="s">
        <v>44</v>
      </c>
      <c r="V94" s="7">
        <v>16042</v>
      </c>
      <c r="W94" s="8">
        <v>2305850</v>
      </c>
      <c r="X94" s="8">
        <v>2410000</v>
      </c>
      <c r="Y94" s="7">
        <v>16042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5" t="s">
        <v>46</v>
      </c>
      <c r="BA94" s="25" t="s">
        <v>47</v>
      </c>
      <c r="BB94" s="25" t="s">
        <v>110</v>
      </c>
      <c r="BC94" s="25" t="s">
        <v>59</v>
      </c>
      <c r="BD94" s="45"/>
      <c r="BL94" s="87">
        <v>1</v>
      </c>
      <c r="BM94" s="88">
        <v>5000</v>
      </c>
      <c r="BN94" s="89" t="s">
        <v>210</v>
      </c>
      <c r="BO94" s="93" t="s">
        <v>342</v>
      </c>
      <c r="BP94" s="86"/>
    </row>
    <row r="95" spans="1:68" ht="12.75">
      <c r="A95" s="17"/>
      <c r="B95" s="59"/>
      <c r="C95" s="60"/>
      <c r="D95" s="61"/>
      <c r="E95" s="60"/>
      <c r="F95" s="60"/>
      <c r="G95" s="62"/>
      <c r="H95" s="63"/>
      <c r="I95" s="63"/>
      <c r="U95" s="6" t="s">
        <v>44</v>
      </c>
      <c r="V95" s="7">
        <v>16043</v>
      </c>
      <c r="W95" s="8">
        <v>2410001</v>
      </c>
      <c r="X95" s="8">
        <v>2420191</v>
      </c>
      <c r="Y95" s="7">
        <v>16043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41">
        <v>1</v>
      </c>
      <c r="BA95" s="41">
        <v>9999</v>
      </c>
      <c r="BB95" s="32" t="s">
        <v>453</v>
      </c>
      <c r="BC95" s="38" t="s">
        <v>93</v>
      </c>
      <c r="BD95" s="45" t="s">
        <v>232</v>
      </c>
      <c r="BL95" s="91">
        <v>5001</v>
      </c>
      <c r="BM95" s="92">
        <v>6099905</v>
      </c>
      <c r="BN95" s="89" t="s">
        <v>211</v>
      </c>
      <c r="BO95" s="93" t="s">
        <v>343</v>
      </c>
      <c r="BP95" s="86"/>
    </row>
    <row r="96" spans="1:68" ht="12.75">
      <c r="A96" s="17"/>
      <c r="B96" s="59"/>
      <c r="C96" s="60"/>
      <c r="D96" s="61"/>
      <c r="E96" s="60"/>
      <c r="F96" s="60"/>
      <c r="G96" s="62"/>
      <c r="H96" s="63"/>
      <c r="I96" s="63"/>
      <c r="U96" s="6" t="s">
        <v>44</v>
      </c>
      <c r="V96" s="7">
        <v>16072</v>
      </c>
      <c r="W96" s="8">
        <v>2420192</v>
      </c>
      <c r="X96" s="8">
        <v>2543412</v>
      </c>
      <c r="Y96" s="7">
        <v>16072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41">
        <v>10000</v>
      </c>
      <c r="BA96" s="41">
        <v>35000</v>
      </c>
      <c r="BB96" s="32" t="s">
        <v>454</v>
      </c>
      <c r="BC96" s="38" t="s">
        <v>94</v>
      </c>
      <c r="BD96" s="45" t="s">
        <v>232</v>
      </c>
      <c r="BL96" s="91">
        <v>5001</v>
      </c>
      <c r="BM96" s="92">
        <v>6099905</v>
      </c>
      <c r="BN96" s="89" t="s">
        <v>221</v>
      </c>
      <c r="BO96" s="93" t="s">
        <v>343</v>
      </c>
      <c r="BP96" s="86"/>
    </row>
    <row r="97" spans="1:68" ht="12.75">
      <c r="A97" s="17"/>
      <c r="B97" s="59"/>
      <c r="C97" s="60"/>
      <c r="D97" s="61"/>
      <c r="E97" s="60"/>
      <c r="F97" s="60"/>
      <c r="G97" s="62"/>
      <c r="H97" s="63"/>
      <c r="I97" s="63"/>
      <c r="U97" s="6" t="s">
        <v>44</v>
      </c>
      <c r="V97" s="7">
        <v>16103</v>
      </c>
      <c r="W97" s="8">
        <v>2543413</v>
      </c>
      <c r="X97" s="8">
        <v>2634316</v>
      </c>
      <c r="Y97" s="7">
        <v>16103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41">
        <v>35001</v>
      </c>
      <c r="BA97" s="41">
        <v>65000</v>
      </c>
      <c r="BB97" s="32" t="s">
        <v>455</v>
      </c>
      <c r="BC97" s="38" t="s">
        <v>100</v>
      </c>
      <c r="BD97" s="45" t="s">
        <v>232</v>
      </c>
      <c r="BL97" s="91">
        <v>5001</v>
      </c>
      <c r="BM97" s="92">
        <v>6099905</v>
      </c>
      <c r="BN97" s="89" t="s">
        <v>221</v>
      </c>
      <c r="BO97" s="93" t="s">
        <v>342</v>
      </c>
      <c r="BP97" s="86"/>
    </row>
    <row r="98" spans="1:67" ht="12.75">
      <c r="A98" s="17"/>
      <c r="B98" s="59"/>
      <c r="C98" s="60"/>
      <c r="D98" s="61"/>
      <c r="E98" s="60"/>
      <c r="F98" s="60"/>
      <c r="G98" s="62"/>
      <c r="H98" s="63"/>
      <c r="I98" s="63"/>
      <c r="U98" s="6" t="s">
        <v>44</v>
      </c>
      <c r="V98" s="7">
        <v>16132</v>
      </c>
      <c r="W98" s="8">
        <v>2634317</v>
      </c>
      <c r="X98" s="8">
        <v>2723004</v>
      </c>
      <c r="Y98" s="7">
        <v>16132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41">
        <v>65001</v>
      </c>
      <c r="BA98" s="41">
        <v>300000</v>
      </c>
      <c r="BB98" s="32" t="s">
        <v>458</v>
      </c>
      <c r="BC98" s="38" t="s">
        <v>103</v>
      </c>
      <c r="BD98" s="45" t="s">
        <v>233</v>
      </c>
      <c r="BL98" s="98"/>
      <c r="BM98" s="98"/>
      <c r="BN98" s="341" t="s">
        <v>443</v>
      </c>
      <c r="BO98" s="46"/>
    </row>
    <row r="99" spans="1:66" ht="12.75">
      <c r="A99" s="17"/>
      <c r="B99" s="59"/>
      <c r="C99" s="60"/>
      <c r="D99" s="61"/>
      <c r="E99" s="60"/>
      <c r="F99" s="60"/>
      <c r="G99" s="62"/>
      <c r="H99" s="63"/>
      <c r="I99" s="63"/>
      <c r="U99" s="6" t="s">
        <v>44</v>
      </c>
      <c r="V99" s="7">
        <v>16163</v>
      </c>
      <c r="W99" s="8">
        <v>2723005</v>
      </c>
      <c r="X99" s="8">
        <v>2810312</v>
      </c>
      <c r="Y99" s="7">
        <v>16163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41">
        <v>300001</v>
      </c>
      <c r="BA99" s="41">
        <v>1400000</v>
      </c>
      <c r="BB99" s="32" t="s">
        <v>456</v>
      </c>
      <c r="BC99" s="38" t="s">
        <v>104</v>
      </c>
      <c r="BD99" s="45" t="s">
        <v>233</v>
      </c>
      <c r="BN99" s="100" t="s">
        <v>444</v>
      </c>
    </row>
    <row r="100" spans="1:67" ht="12.75">
      <c r="A100" s="17"/>
      <c r="B100" s="59"/>
      <c r="C100" s="60"/>
      <c r="D100" s="61"/>
      <c r="E100" s="60"/>
      <c r="F100" s="60"/>
      <c r="G100" s="62"/>
      <c r="H100" s="63"/>
      <c r="I100" s="63"/>
      <c r="U100" s="6" t="s">
        <v>44</v>
      </c>
      <c r="V100" s="7">
        <v>16193</v>
      </c>
      <c r="W100" s="8">
        <v>2810313</v>
      </c>
      <c r="X100" s="8">
        <v>2900312</v>
      </c>
      <c r="Y100" s="7">
        <v>16193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41">
        <v>1400001</v>
      </c>
      <c r="BA100" s="41">
        <v>2850000</v>
      </c>
      <c r="BB100" s="32" t="s">
        <v>456</v>
      </c>
      <c r="BC100" s="38">
        <v>3</v>
      </c>
      <c r="BD100" s="45" t="s">
        <v>233</v>
      </c>
      <c r="BL100" s="357" t="s">
        <v>33</v>
      </c>
      <c r="BM100" s="357"/>
      <c r="BN100" s="357"/>
      <c r="BO100" s="357"/>
    </row>
    <row r="101" spans="1:68" ht="12.75">
      <c r="A101" s="17"/>
      <c r="B101" s="59"/>
      <c r="C101" s="60"/>
      <c r="D101" s="61"/>
      <c r="E101" s="60"/>
      <c r="F101" s="60"/>
      <c r="G101" s="62"/>
      <c r="H101" s="63"/>
      <c r="I101" s="63"/>
      <c r="U101" s="6" t="s">
        <v>44</v>
      </c>
      <c r="V101" s="7">
        <v>16224</v>
      </c>
      <c r="W101" s="8">
        <v>2900313</v>
      </c>
      <c r="X101" s="8">
        <v>2981126</v>
      </c>
      <c r="Y101" s="7">
        <v>16224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41">
        <v>2850001</v>
      </c>
      <c r="BA101" s="41">
        <v>3888081</v>
      </c>
      <c r="BB101" s="32" t="s">
        <v>457</v>
      </c>
      <c r="BC101" s="38">
        <v>4</v>
      </c>
      <c r="BD101" s="45" t="s">
        <v>229</v>
      </c>
      <c r="BL101" s="87">
        <v>1</v>
      </c>
      <c r="BM101" s="88">
        <v>200000</v>
      </c>
      <c r="BN101" s="89" t="s">
        <v>340</v>
      </c>
      <c r="BO101" s="93" t="s">
        <v>338</v>
      </c>
      <c r="BP101" s="86"/>
    </row>
    <row r="102" spans="1:68" ht="12.75">
      <c r="A102" s="17"/>
      <c r="B102" s="59"/>
      <c r="C102" s="60"/>
      <c r="D102" s="61"/>
      <c r="E102" s="60"/>
      <c r="F102" s="60"/>
      <c r="G102" s="62"/>
      <c r="H102" s="63"/>
      <c r="I102" s="63"/>
      <c r="U102" s="6" t="s">
        <v>44</v>
      </c>
      <c r="V102" s="7">
        <v>16254</v>
      </c>
      <c r="W102" s="8">
        <v>2981127</v>
      </c>
      <c r="X102" s="8">
        <v>3051952</v>
      </c>
      <c r="Y102" s="7">
        <v>16254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41">
        <v>4200000</v>
      </c>
      <c r="BA102" s="41">
        <v>6099905</v>
      </c>
      <c r="BB102" s="32" t="s">
        <v>457</v>
      </c>
      <c r="BC102" s="38">
        <v>5</v>
      </c>
      <c r="BD102" s="45" t="s">
        <v>230</v>
      </c>
      <c r="BL102" s="91">
        <v>200001</v>
      </c>
      <c r="BM102" s="92">
        <v>6099905</v>
      </c>
      <c r="BN102" s="89" t="s">
        <v>341</v>
      </c>
      <c r="BO102" s="93" t="s">
        <v>339</v>
      </c>
      <c r="BP102" s="86"/>
    </row>
    <row r="103" spans="1:67" ht="12.75">
      <c r="A103" s="17"/>
      <c r="B103" s="59"/>
      <c r="C103" s="60"/>
      <c r="D103" s="61"/>
      <c r="E103" s="60"/>
      <c r="F103" s="60"/>
      <c r="G103" s="62"/>
      <c r="H103" s="63"/>
      <c r="I103" s="63"/>
      <c r="U103" s="6" t="s">
        <v>44</v>
      </c>
      <c r="V103" s="7">
        <v>16285</v>
      </c>
      <c r="W103" s="8">
        <v>3051953</v>
      </c>
      <c r="X103" s="8">
        <v>3114434</v>
      </c>
      <c r="Y103" s="7">
        <v>16285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341" t="s">
        <v>443</v>
      </c>
      <c r="BC103"/>
      <c r="BD103" s="3"/>
      <c r="BL103" s="98"/>
      <c r="BM103" s="98"/>
      <c r="BN103" s="341" t="s">
        <v>443</v>
      </c>
      <c r="BO103" s="46"/>
    </row>
    <row r="104" spans="1:66" ht="12.75">
      <c r="A104" s="17"/>
      <c r="B104" s="59"/>
      <c r="C104" s="60"/>
      <c r="D104" s="61"/>
      <c r="E104" s="60"/>
      <c r="F104" s="60"/>
      <c r="G104" s="62"/>
      <c r="H104" s="63"/>
      <c r="I104" s="63"/>
      <c r="U104" s="6" t="s">
        <v>44</v>
      </c>
      <c r="V104" s="7">
        <v>16316</v>
      </c>
      <c r="W104" s="8">
        <v>3114435</v>
      </c>
      <c r="X104" s="8">
        <v>3180532</v>
      </c>
      <c r="Y104" s="7">
        <v>16316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100" t="s">
        <v>444</v>
      </c>
      <c r="BC104"/>
      <c r="BD104" s="3"/>
      <c r="BN104" s="100" t="s">
        <v>444</v>
      </c>
    </row>
    <row r="105" spans="1:67" ht="12.75">
      <c r="A105" s="17"/>
      <c r="B105" s="59"/>
      <c r="C105" s="60"/>
      <c r="D105" s="61"/>
      <c r="E105" s="60"/>
      <c r="F105" s="60"/>
      <c r="G105" s="62"/>
      <c r="H105" s="63"/>
      <c r="I105" s="63"/>
      <c r="U105" s="6" t="s">
        <v>44</v>
      </c>
      <c r="V105" s="7">
        <v>16346</v>
      </c>
      <c r="W105" s="8">
        <v>3180533</v>
      </c>
      <c r="X105" s="8">
        <v>3241586</v>
      </c>
      <c r="Y105" s="7">
        <v>16346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 s="3"/>
      <c r="BL105" s="357" t="s">
        <v>212</v>
      </c>
      <c r="BM105" s="357"/>
      <c r="BN105" s="357"/>
      <c r="BO105" s="357"/>
    </row>
    <row r="106" spans="1:68" ht="12.75">
      <c r="A106" s="17"/>
      <c r="B106" s="59"/>
      <c r="C106" s="60"/>
      <c r="D106" s="61"/>
      <c r="E106" s="60"/>
      <c r="F106" s="60"/>
      <c r="G106" s="62"/>
      <c r="H106" s="63"/>
      <c r="I106" s="63"/>
      <c r="U106" s="6" t="s">
        <v>44</v>
      </c>
      <c r="V106" s="7">
        <v>16377</v>
      </c>
      <c r="W106" s="8">
        <v>3241587</v>
      </c>
      <c r="X106" s="8">
        <v>3302641</v>
      </c>
      <c r="Y106" s="7">
        <v>16377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 s="3"/>
      <c r="BL106" s="87">
        <v>1</v>
      </c>
      <c r="BM106" s="88">
        <v>50000</v>
      </c>
      <c r="BN106" s="89" t="s">
        <v>213</v>
      </c>
      <c r="BO106" s="93" t="s">
        <v>337</v>
      </c>
      <c r="BP106" s="86"/>
    </row>
    <row r="107" spans="1:68" ht="12.75">
      <c r="A107" s="17"/>
      <c r="B107" s="59"/>
      <c r="C107" s="60"/>
      <c r="D107" s="61"/>
      <c r="E107" s="60"/>
      <c r="F107" s="60"/>
      <c r="G107" s="62"/>
      <c r="H107" s="63"/>
      <c r="I107" s="63"/>
      <c r="U107" s="6" t="s">
        <v>44</v>
      </c>
      <c r="V107" s="7">
        <v>16407</v>
      </c>
      <c r="W107" s="8">
        <v>3302642</v>
      </c>
      <c r="X107" s="8">
        <v>3359159</v>
      </c>
      <c r="Y107" s="7">
        <v>16407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 s="3"/>
      <c r="BL107" s="91">
        <v>50001</v>
      </c>
      <c r="BM107" s="92">
        <v>6099905</v>
      </c>
      <c r="BN107" s="89" t="s">
        <v>214</v>
      </c>
      <c r="BO107" s="93" t="s">
        <v>336</v>
      </c>
      <c r="BP107" s="86"/>
    </row>
    <row r="108" spans="2:67" ht="12.75">
      <c r="B108" s="63"/>
      <c r="C108" s="63"/>
      <c r="D108" s="63"/>
      <c r="E108" s="63"/>
      <c r="F108" s="63"/>
      <c r="G108" s="64"/>
      <c r="H108" s="63"/>
      <c r="I108" s="63"/>
      <c r="U108" s="6" t="s">
        <v>44</v>
      </c>
      <c r="V108" s="7">
        <v>16438</v>
      </c>
      <c r="W108" s="8">
        <v>3359160</v>
      </c>
      <c r="X108" s="8">
        <v>3450503</v>
      </c>
      <c r="Y108" s="7">
        <v>16438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 s="3"/>
      <c r="BL108" s="98"/>
      <c r="BM108" s="98"/>
      <c r="BN108" s="341" t="s">
        <v>443</v>
      </c>
      <c r="BO108" s="46"/>
    </row>
    <row r="109" spans="2:66" ht="12.75">
      <c r="B109" s="63"/>
      <c r="C109" s="63"/>
      <c r="D109" s="63"/>
      <c r="E109" s="63"/>
      <c r="F109" s="63"/>
      <c r="G109" s="64"/>
      <c r="H109" s="63"/>
      <c r="I109" s="63"/>
      <c r="U109" s="6" t="s">
        <v>44</v>
      </c>
      <c r="V109" s="7">
        <v>16469</v>
      </c>
      <c r="W109" s="8">
        <v>3450504</v>
      </c>
      <c r="X109" s="8">
        <v>3531489</v>
      </c>
      <c r="Y109" s="7">
        <v>16469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 s="3"/>
      <c r="BN109" s="100" t="s">
        <v>444</v>
      </c>
    </row>
    <row r="110" spans="2:67" ht="12.75">
      <c r="B110" s="63"/>
      <c r="C110" s="63"/>
      <c r="D110" s="63"/>
      <c r="E110" s="63"/>
      <c r="F110" s="63"/>
      <c r="G110" s="64"/>
      <c r="H110" s="63"/>
      <c r="I110" s="63"/>
      <c r="U110" s="6" t="s">
        <v>44</v>
      </c>
      <c r="V110" s="7">
        <v>16497</v>
      </c>
      <c r="W110" s="8">
        <v>3531490</v>
      </c>
      <c r="X110" s="8">
        <v>3672442</v>
      </c>
      <c r="Y110" s="7">
        <v>16497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 s="3"/>
      <c r="BL110" s="357" t="s">
        <v>223</v>
      </c>
      <c r="BM110" s="357"/>
      <c r="BN110" s="357"/>
      <c r="BO110" s="357"/>
    </row>
    <row r="111" spans="2:68" ht="12.75">
      <c r="B111" s="63"/>
      <c r="C111" s="63"/>
      <c r="D111" s="63"/>
      <c r="E111" s="63"/>
      <c r="F111" s="63"/>
      <c r="G111" s="64"/>
      <c r="H111" s="63"/>
      <c r="I111" s="63"/>
      <c r="U111" s="6" t="s">
        <v>44</v>
      </c>
      <c r="V111" s="7">
        <v>16528</v>
      </c>
      <c r="W111" s="8">
        <v>3672443</v>
      </c>
      <c r="X111" s="8">
        <v>3717867</v>
      </c>
      <c r="Y111" s="7">
        <v>16528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3"/>
      <c r="BL111" s="87">
        <v>1</v>
      </c>
      <c r="BM111" s="88">
        <v>40000</v>
      </c>
      <c r="BN111" s="89" t="s">
        <v>332</v>
      </c>
      <c r="BO111" s="93" t="s">
        <v>334</v>
      </c>
      <c r="BP111" s="86"/>
    </row>
    <row r="112" spans="2:68" ht="12.75">
      <c r="B112" s="63"/>
      <c r="C112" s="63"/>
      <c r="D112" s="63"/>
      <c r="E112" s="63"/>
      <c r="F112" s="63"/>
      <c r="G112" s="64"/>
      <c r="H112" s="63"/>
      <c r="I112" s="63"/>
      <c r="U112" s="6" t="s">
        <v>44</v>
      </c>
      <c r="V112" s="7">
        <v>16558</v>
      </c>
      <c r="W112" s="8">
        <v>3717868</v>
      </c>
      <c r="X112" s="8">
        <v>3797768</v>
      </c>
      <c r="Y112" s="7">
        <v>16558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 s="3"/>
      <c r="BL112" s="91">
        <v>40001</v>
      </c>
      <c r="BM112" s="92">
        <v>780000</v>
      </c>
      <c r="BN112" s="89" t="s">
        <v>332</v>
      </c>
      <c r="BO112" s="93" t="s">
        <v>221</v>
      </c>
      <c r="BP112" s="86"/>
    </row>
    <row r="113" spans="2:68" ht="12.75">
      <c r="B113" s="63"/>
      <c r="C113" s="63"/>
      <c r="D113" s="63"/>
      <c r="E113" s="63"/>
      <c r="F113" s="63"/>
      <c r="G113" s="64"/>
      <c r="H113" s="63"/>
      <c r="I113" s="63"/>
      <c r="U113" s="6" t="s">
        <v>44</v>
      </c>
      <c r="V113" s="7">
        <v>16589</v>
      </c>
      <c r="W113" s="8">
        <v>3797769</v>
      </c>
      <c r="X113" s="8">
        <v>3875601</v>
      </c>
      <c r="Y113" s="7">
        <v>16589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 s="3"/>
      <c r="BL113" s="91">
        <v>780000</v>
      </c>
      <c r="BM113" s="92">
        <v>800000</v>
      </c>
      <c r="BN113" s="89" t="s">
        <v>333</v>
      </c>
      <c r="BO113" s="93" t="s">
        <v>221</v>
      </c>
      <c r="BP113" s="86"/>
    </row>
    <row r="114" spans="2:68" ht="12.75">
      <c r="B114" s="63"/>
      <c r="C114" s="63"/>
      <c r="D114" s="63"/>
      <c r="E114" s="63"/>
      <c r="F114" s="63"/>
      <c r="G114" s="64"/>
      <c r="H114" s="63"/>
      <c r="I114" s="63"/>
      <c r="U114" s="6" t="s">
        <v>44</v>
      </c>
      <c r="V114" s="7">
        <v>16619</v>
      </c>
      <c r="W114" s="8">
        <v>3875602</v>
      </c>
      <c r="X114" s="8">
        <v>3875603</v>
      </c>
      <c r="Y114" s="7">
        <v>16619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 s="3"/>
      <c r="BL114" s="91">
        <v>800001</v>
      </c>
      <c r="BM114" s="92">
        <v>6099905</v>
      </c>
      <c r="BN114" s="89" t="s">
        <v>335</v>
      </c>
      <c r="BO114" s="93" t="s">
        <v>221</v>
      </c>
      <c r="BP114" s="86"/>
    </row>
    <row r="115" spans="2:67" ht="12.75">
      <c r="B115" s="63"/>
      <c r="C115" s="63"/>
      <c r="D115" s="63"/>
      <c r="E115" s="63"/>
      <c r="F115" s="63"/>
      <c r="G115" s="64"/>
      <c r="H115" s="63"/>
      <c r="I115" s="63"/>
      <c r="U115" s="6" t="s">
        <v>44</v>
      </c>
      <c r="V115" s="7">
        <v>16650</v>
      </c>
      <c r="W115" s="8">
        <v>3875604</v>
      </c>
      <c r="X115" s="8">
        <v>3875605</v>
      </c>
      <c r="Y115" s="7">
        <v>16650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 s="3"/>
      <c r="BL115" s="98"/>
      <c r="BM115" s="98"/>
      <c r="BN115" s="341" t="s">
        <v>443</v>
      </c>
      <c r="BO115" s="46"/>
    </row>
    <row r="116" spans="2:66" ht="12.75">
      <c r="B116" s="63"/>
      <c r="C116" s="63"/>
      <c r="D116" s="63"/>
      <c r="E116" s="63"/>
      <c r="F116" s="63"/>
      <c r="G116" s="64"/>
      <c r="H116" s="63"/>
      <c r="I116" s="63"/>
      <c r="U116" s="6" t="s">
        <v>44</v>
      </c>
      <c r="V116" s="7">
        <v>16681</v>
      </c>
      <c r="W116" s="8">
        <v>3875606</v>
      </c>
      <c r="X116" s="8">
        <v>3875607</v>
      </c>
      <c r="Y116" s="7">
        <v>16681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 s="3"/>
      <c r="BN116" s="100" t="s">
        <v>444</v>
      </c>
    </row>
    <row r="117" spans="2:68" ht="12.75">
      <c r="B117" s="63"/>
      <c r="C117" s="63"/>
      <c r="D117" s="63"/>
      <c r="E117" s="63"/>
      <c r="F117" s="63"/>
      <c r="G117" s="64"/>
      <c r="H117" s="63"/>
      <c r="I117" s="63"/>
      <c r="U117" s="6" t="s">
        <v>44</v>
      </c>
      <c r="V117" s="7">
        <v>16711</v>
      </c>
      <c r="W117" s="8">
        <v>3875608</v>
      </c>
      <c r="X117" s="8">
        <v>3888081</v>
      </c>
      <c r="Y117" s="7">
        <v>16711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 s="3"/>
      <c r="BL117" s="357" t="s">
        <v>224</v>
      </c>
      <c r="BM117" s="357"/>
      <c r="BN117" s="357"/>
      <c r="BO117" s="357"/>
      <c r="BP117" s="84"/>
    </row>
    <row r="118" spans="2:68" ht="12.75">
      <c r="B118" s="63"/>
      <c r="C118" s="63"/>
      <c r="D118" s="63"/>
      <c r="E118" s="63"/>
      <c r="F118" s="63"/>
      <c r="G118" s="64"/>
      <c r="H118" s="63"/>
      <c r="I118" s="63"/>
      <c r="V118" s="1" t="s">
        <v>366</v>
      </c>
      <c r="W118" s="106">
        <v>3888082</v>
      </c>
      <c r="X118" s="106">
        <v>4100000</v>
      </c>
      <c r="Y118" s="1" t="s">
        <v>367</v>
      </c>
      <c r="AA118"/>
      <c r="AB118"/>
      <c r="AC118"/>
      <c r="AE118"/>
      <c r="AF118"/>
      <c r="AG118"/>
      <c r="AH118"/>
      <c r="AI118"/>
      <c r="AJ118"/>
      <c r="AT118"/>
      <c r="AU118"/>
      <c r="AV118"/>
      <c r="AW118"/>
      <c r="AX118"/>
      <c r="AZ118"/>
      <c r="BA118"/>
      <c r="BB118"/>
      <c r="BC118"/>
      <c r="BD118" s="3"/>
      <c r="BL118" s="87">
        <v>1</v>
      </c>
      <c r="BM118" s="88">
        <v>10000</v>
      </c>
      <c r="BN118" s="89" t="s">
        <v>327</v>
      </c>
      <c r="BO118" s="93" t="s">
        <v>326</v>
      </c>
      <c r="BP118" s="85" t="s">
        <v>330</v>
      </c>
    </row>
    <row r="119" spans="2:68" ht="12.75">
      <c r="B119" s="63"/>
      <c r="C119" s="63"/>
      <c r="D119" s="63"/>
      <c r="E119" s="63"/>
      <c r="F119" s="63"/>
      <c r="G119" s="64"/>
      <c r="H119" s="63"/>
      <c r="I119" s="63"/>
      <c r="V119" s="1" t="s">
        <v>368</v>
      </c>
      <c r="W119" s="106">
        <v>4400000</v>
      </c>
      <c r="X119" s="106">
        <v>4660000</v>
      </c>
      <c r="Y119" s="1" t="s">
        <v>368</v>
      </c>
      <c r="AA119"/>
      <c r="AB119"/>
      <c r="AC119"/>
      <c r="AE119"/>
      <c r="AF119"/>
      <c r="AG119"/>
      <c r="AH119"/>
      <c r="AI119"/>
      <c r="AT119"/>
      <c r="AU119"/>
      <c r="AV119"/>
      <c r="AW119"/>
      <c r="AX119"/>
      <c r="AZ119"/>
      <c r="BA119"/>
      <c r="BB119"/>
      <c r="BC119"/>
      <c r="BD119" s="3"/>
      <c r="BL119" s="91">
        <v>10001</v>
      </c>
      <c r="BM119" s="92">
        <v>70000</v>
      </c>
      <c r="BN119" s="89" t="s">
        <v>327</v>
      </c>
      <c r="BO119" s="93" t="s">
        <v>221</v>
      </c>
      <c r="BP119" s="85" t="s">
        <v>330</v>
      </c>
    </row>
    <row r="120" spans="2:68" ht="12.75">
      <c r="B120" s="63"/>
      <c r="C120" s="63"/>
      <c r="D120" s="63"/>
      <c r="E120" s="63"/>
      <c r="F120" s="63"/>
      <c r="G120" s="64"/>
      <c r="H120" s="63"/>
      <c r="I120" s="63"/>
      <c r="V120" s="1" t="s">
        <v>369</v>
      </c>
      <c r="W120" s="106">
        <v>5000000</v>
      </c>
      <c r="X120" s="106">
        <v>5000500</v>
      </c>
      <c r="Y120" s="1" t="s">
        <v>369</v>
      </c>
      <c r="AE120"/>
      <c r="AF120"/>
      <c r="AG120"/>
      <c r="AH120"/>
      <c r="AI120"/>
      <c r="AT120"/>
      <c r="AU120"/>
      <c r="AV120"/>
      <c r="AW120"/>
      <c r="AX120"/>
      <c r="AZ120"/>
      <c r="BA120"/>
      <c r="BB120"/>
      <c r="BC120"/>
      <c r="BD120" s="3"/>
      <c r="BL120" s="91">
        <v>70001</v>
      </c>
      <c r="BM120" s="92">
        <v>1650000</v>
      </c>
      <c r="BN120" s="89" t="s">
        <v>328</v>
      </c>
      <c r="BO120" s="93" t="s">
        <v>221</v>
      </c>
      <c r="BP120" s="85" t="s">
        <v>330</v>
      </c>
    </row>
    <row r="121" spans="2:68" ht="12.75">
      <c r="B121" s="63"/>
      <c r="C121" s="63"/>
      <c r="D121" s="63"/>
      <c r="E121" s="63"/>
      <c r="F121" s="63"/>
      <c r="G121" s="64"/>
      <c r="H121" s="63"/>
      <c r="I121" s="63"/>
      <c r="V121" s="1" t="s">
        <v>370</v>
      </c>
      <c r="W121" s="106">
        <v>5278246</v>
      </c>
      <c r="X121" s="106">
        <v>5488246</v>
      </c>
      <c r="Y121" s="1" t="s">
        <v>370</v>
      </c>
      <c r="AE121"/>
      <c r="AF121"/>
      <c r="AG121"/>
      <c r="AH121"/>
      <c r="AI121"/>
      <c r="AT121"/>
      <c r="AU121"/>
      <c r="AV121"/>
      <c r="AW121"/>
      <c r="AX121"/>
      <c r="AZ121"/>
      <c r="BA121"/>
      <c r="BB121"/>
      <c r="BC121"/>
      <c r="BD121" s="3"/>
      <c r="BL121" s="91">
        <v>1650001</v>
      </c>
      <c r="BM121" s="92">
        <v>6099905</v>
      </c>
      <c r="BN121" s="89" t="s">
        <v>328</v>
      </c>
      <c r="BO121" s="93" t="s">
        <v>221</v>
      </c>
      <c r="BP121" s="85" t="s">
        <v>329</v>
      </c>
    </row>
    <row r="122" spans="2:68" ht="12.75">
      <c r="B122" s="63"/>
      <c r="C122" s="63"/>
      <c r="D122" s="63"/>
      <c r="E122" s="63"/>
      <c r="F122" s="63"/>
      <c r="G122" s="64"/>
      <c r="H122" s="63"/>
      <c r="I122" s="63"/>
      <c r="V122" s="1" t="s">
        <v>371</v>
      </c>
      <c r="W122" s="1">
        <v>5793848</v>
      </c>
      <c r="X122" s="1">
        <v>6099905</v>
      </c>
      <c r="Y122" s="1" t="s">
        <v>371</v>
      </c>
      <c r="AE122"/>
      <c r="AF122"/>
      <c r="AG122"/>
      <c r="AH122"/>
      <c r="AI122"/>
      <c r="AT122"/>
      <c r="AU122"/>
      <c r="AV122"/>
      <c r="AW122"/>
      <c r="AX122"/>
      <c r="AZ122"/>
      <c r="BA122"/>
      <c r="BB122"/>
      <c r="BC122"/>
      <c r="BD122" s="3"/>
      <c r="BL122" s="98"/>
      <c r="BM122" s="98"/>
      <c r="BN122" s="341" t="s">
        <v>443</v>
      </c>
      <c r="BO122" s="46"/>
      <c r="BP122" s="105"/>
    </row>
    <row r="123" spans="2:66" ht="12.75">
      <c r="B123" s="63"/>
      <c r="C123" s="63"/>
      <c r="D123" s="63"/>
      <c r="E123" s="63"/>
      <c r="F123" s="63"/>
      <c r="G123" s="64"/>
      <c r="H123" s="63"/>
      <c r="I123" s="63"/>
      <c r="V123" s="2"/>
      <c r="AE123"/>
      <c r="AF123"/>
      <c r="AG123"/>
      <c r="AH123"/>
      <c r="AI123"/>
      <c r="AT123"/>
      <c r="AU123"/>
      <c r="AV123"/>
      <c r="AW123"/>
      <c r="AX123"/>
      <c r="AZ123"/>
      <c r="BA123"/>
      <c r="BB123"/>
      <c r="BC123"/>
      <c r="BD123" s="3"/>
      <c r="BN123" s="100" t="s">
        <v>444</v>
      </c>
    </row>
    <row r="124" spans="2:67" ht="12.75">
      <c r="B124" s="63"/>
      <c r="C124" s="63"/>
      <c r="D124" s="63"/>
      <c r="E124" s="63"/>
      <c r="F124" s="63"/>
      <c r="G124" s="64"/>
      <c r="H124" s="63"/>
      <c r="I124" s="63"/>
      <c r="V124" s="2"/>
      <c r="AT124"/>
      <c r="AU124"/>
      <c r="AV124"/>
      <c r="AW124"/>
      <c r="AX124"/>
      <c r="AZ124"/>
      <c r="BA124"/>
      <c r="BB124"/>
      <c r="BC124"/>
      <c r="BD124" s="3"/>
      <c r="BL124" s="357" t="s">
        <v>344</v>
      </c>
      <c r="BM124" s="357"/>
      <c r="BN124" s="357"/>
      <c r="BO124" s="357"/>
    </row>
    <row r="125" spans="2:67" ht="12.75">
      <c r="B125" s="63"/>
      <c r="C125" s="63"/>
      <c r="D125" s="63"/>
      <c r="E125" s="63"/>
      <c r="F125" s="63"/>
      <c r="G125" s="64"/>
      <c r="H125" s="63"/>
      <c r="I125" s="63"/>
      <c r="V125" s="2"/>
      <c r="AT125"/>
      <c r="AU125"/>
      <c r="AV125"/>
      <c r="AW125"/>
      <c r="AX125"/>
      <c r="AZ125"/>
      <c r="BA125"/>
      <c r="BB125"/>
      <c r="BC125"/>
      <c r="BD125" s="3"/>
      <c r="BL125" s="87">
        <v>1</v>
      </c>
      <c r="BM125" s="88">
        <v>50000</v>
      </c>
      <c r="BN125" s="89" t="s">
        <v>213</v>
      </c>
      <c r="BO125" s="93" t="s">
        <v>221</v>
      </c>
    </row>
    <row r="126" spans="2:67" ht="12.75">
      <c r="B126" s="63"/>
      <c r="C126" s="63"/>
      <c r="D126" s="63"/>
      <c r="E126" s="63"/>
      <c r="F126" s="63"/>
      <c r="G126" s="64"/>
      <c r="H126" s="63"/>
      <c r="I126" s="63"/>
      <c r="V126" s="2"/>
      <c r="AT126"/>
      <c r="AU126"/>
      <c r="AV126"/>
      <c r="AW126"/>
      <c r="AX126"/>
      <c r="AZ126"/>
      <c r="BA126"/>
      <c r="BB126"/>
      <c r="BC126"/>
      <c r="BD126" s="3"/>
      <c r="BL126" s="87">
        <v>50001</v>
      </c>
      <c r="BM126" s="88">
        <v>6099905</v>
      </c>
      <c r="BN126" s="89" t="s">
        <v>214</v>
      </c>
      <c r="BO126" s="93" t="s">
        <v>221</v>
      </c>
    </row>
    <row r="127" spans="2:66" ht="12.75">
      <c r="B127" s="63"/>
      <c r="C127" s="63"/>
      <c r="D127" s="63"/>
      <c r="E127" s="63"/>
      <c r="F127" s="63"/>
      <c r="G127" s="64"/>
      <c r="H127" s="63"/>
      <c r="I127" s="63"/>
      <c r="V127" s="2"/>
      <c r="AT127"/>
      <c r="AU127"/>
      <c r="AV127"/>
      <c r="AW127"/>
      <c r="AX127"/>
      <c r="AZ127"/>
      <c r="BA127"/>
      <c r="BB127"/>
      <c r="BC127"/>
      <c r="BD127" s="3"/>
      <c r="BN127" s="341" t="s">
        <v>443</v>
      </c>
    </row>
    <row r="128" spans="2:66" ht="12.75">
      <c r="B128" s="63"/>
      <c r="C128" s="63"/>
      <c r="D128" s="63"/>
      <c r="E128" s="63"/>
      <c r="F128" s="63"/>
      <c r="G128" s="64"/>
      <c r="H128" s="63"/>
      <c r="I128" s="63"/>
      <c r="V128" s="2"/>
      <c r="AT128"/>
      <c r="AU128"/>
      <c r="AV128"/>
      <c r="AW128"/>
      <c r="AX128"/>
      <c r="AZ128"/>
      <c r="BA128"/>
      <c r="BB128"/>
      <c r="BC128"/>
      <c r="BD128" s="3"/>
      <c r="BN128" s="100" t="s">
        <v>444</v>
      </c>
    </row>
    <row r="129" spans="2:56" ht="12.75">
      <c r="B129" s="63"/>
      <c r="C129" s="63"/>
      <c r="D129" s="63"/>
      <c r="E129" s="63"/>
      <c r="F129" s="63"/>
      <c r="G129" s="64"/>
      <c r="H129" s="63"/>
      <c r="I129" s="63"/>
      <c r="V129" s="2"/>
      <c r="AT129"/>
      <c r="AU129"/>
      <c r="AV129"/>
      <c r="AW129"/>
      <c r="AX129"/>
      <c r="AZ129"/>
      <c r="BA129"/>
      <c r="BB129"/>
      <c r="BC129"/>
      <c r="BD129" s="3"/>
    </row>
    <row r="130" spans="2:67" ht="12.75">
      <c r="B130" s="63"/>
      <c r="C130" s="63"/>
      <c r="D130" s="63"/>
      <c r="E130" s="63"/>
      <c r="F130" s="63"/>
      <c r="G130" s="64"/>
      <c r="H130" s="63"/>
      <c r="I130" s="63"/>
      <c r="V130" s="2"/>
      <c r="AT130"/>
      <c r="AU130"/>
      <c r="AV130"/>
      <c r="AW130"/>
      <c r="AX130"/>
      <c r="AZ130"/>
      <c r="BA130"/>
      <c r="BB130"/>
      <c r="BC130"/>
      <c r="BD130" s="3"/>
      <c r="BL130" s="357" t="s">
        <v>344</v>
      </c>
      <c r="BM130" s="357"/>
      <c r="BN130" s="357"/>
      <c r="BO130" s="357"/>
    </row>
    <row r="131" spans="2:67" ht="12.75">
      <c r="B131" s="63"/>
      <c r="C131" s="63"/>
      <c r="D131" s="63"/>
      <c r="E131" s="63"/>
      <c r="F131" s="63"/>
      <c r="G131" s="64"/>
      <c r="H131" s="63"/>
      <c r="I131" s="63"/>
      <c r="V131" s="2"/>
      <c r="AT131"/>
      <c r="AU131"/>
      <c r="AV131"/>
      <c r="AW131"/>
      <c r="AX131"/>
      <c r="AZ131"/>
      <c r="BA131"/>
      <c r="BB131"/>
      <c r="BC131"/>
      <c r="BD131" s="3"/>
      <c r="BL131" s="87">
        <v>1</v>
      </c>
      <c r="BM131" s="88">
        <v>40000</v>
      </c>
      <c r="BN131" s="89" t="s">
        <v>213</v>
      </c>
      <c r="BO131" s="93" t="s">
        <v>361</v>
      </c>
    </row>
    <row r="132" spans="2:67" ht="12.75">
      <c r="B132" s="63"/>
      <c r="C132" s="63"/>
      <c r="D132" s="63"/>
      <c r="E132" s="63"/>
      <c r="F132" s="63"/>
      <c r="G132" s="64"/>
      <c r="H132" s="63"/>
      <c r="I132" s="63"/>
      <c r="V132" s="2"/>
      <c r="AT132"/>
      <c r="AU132"/>
      <c r="AV132"/>
      <c r="AW132"/>
      <c r="AX132"/>
      <c r="AZ132"/>
      <c r="BA132"/>
      <c r="BB132"/>
      <c r="BC132"/>
      <c r="BD132" s="3"/>
      <c r="BL132" s="87">
        <v>40001</v>
      </c>
      <c r="BM132" s="88">
        <v>6099905</v>
      </c>
      <c r="BN132" s="89" t="s">
        <v>214</v>
      </c>
      <c r="BO132" s="93" t="s">
        <v>221</v>
      </c>
    </row>
    <row r="133" spans="2:66" ht="12.75">
      <c r="B133" s="63"/>
      <c r="C133" s="63"/>
      <c r="D133" s="63"/>
      <c r="E133" s="63"/>
      <c r="F133" s="63"/>
      <c r="G133" s="64"/>
      <c r="H133" s="63"/>
      <c r="I133" s="63"/>
      <c r="V133" s="2"/>
      <c r="AT133"/>
      <c r="AU133"/>
      <c r="AV133"/>
      <c r="AW133"/>
      <c r="AX133"/>
      <c r="AZ133"/>
      <c r="BA133"/>
      <c r="BB133"/>
      <c r="BC133"/>
      <c r="BD133" s="3"/>
      <c r="BN133" s="341" t="s">
        <v>443</v>
      </c>
    </row>
    <row r="134" spans="2:66" ht="12.75">
      <c r="B134" s="63"/>
      <c r="C134" s="63"/>
      <c r="D134" s="63"/>
      <c r="E134" s="63"/>
      <c r="F134" s="63"/>
      <c r="G134" s="64"/>
      <c r="H134" s="63"/>
      <c r="I134" s="63"/>
      <c r="V134" s="2"/>
      <c r="AT134"/>
      <c r="AU134"/>
      <c r="AV134"/>
      <c r="AW134"/>
      <c r="AX134"/>
      <c r="AZ134"/>
      <c r="BA134"/>
      <c r="BB134"/>
      <c r="BC134"/>
      <c r="BD134" s="3"/>
      <c r="BN134" s="100" t="s">
        <v>444</v>
      </c>
    </row>
    <row r="135" spans="2:56" ht="12.75">
      <c r="B135" s="63"/>
      <c r="C135" s="63"/>
      <c r="D135" s="63"/>
      <c r="E135" s="63"/>
      <c r="F135" s="63"/>
      <c r="G135" s="64"/>
      <c r="H135" s="63"/>
      <c r="I135" s="63"/>
      <c r="V135" s="2"/>
      <c r="AT135"/>
      <c r="AU135"/>
      <c r="AV135"/>
      <c r="AW135"/>
      <c r="AX135"/>
      <c r="AZ135"/>
      <c r="BA135"/>
      <c r="BB135"/>
      <c r="BC135"/>
      <c r="BD135" s="3"/>
    </row>
    <row r="136" spans="2:56" ht="12.75">
      <c r="B136" s="63"/>
      <c r="C136" s="63"/>
      <c r="D136" s="63"/>
      <c r="E136" s="63"/>
      <c r="F136" s="63"/>
      <c r="G136" s="64"/>
      <c r="H136" s="63"/>
      <c r="I136" s="63"/>
      <c r="V136" s="2"/>
      <c r="AT136"/>
      <c r="AU136"/>
      <c r="AV136"/>
      <c r="AW136"/>
      <c r="AX136"/>
      <c r="AZ136"/>
      <c r="BA136"/>
      <c r="BB136"/>
      <c r="BC136"/>
      <c r="BD136" s="3"/>
    </row>
    <row r="137" spans="2:56" ht="12.75">
      <c r="B137" s="63"/>
      <c r="C137" s="63"/>
      <c r="D137" s="63"/>
      <c r="E137" s="63"/>
      <c r="F137" s="63"/>
      <c r="G137" s="64"/>
      <c r="H137" s="63"/>
      <c r="I137" s="63"/>
      <c r="V137" s="2"/>
      <c r="AT137"/>
      <c r="AU137"/>
      <c r="AV137"/>
      <c r="AW137"/>
      <c r="AX137"/>
      <c r="AZ137"/>
      <c r="BA137"/>
      <c r="BB137"/>
      <c r="BC137"/>
      <c r="BD137" s="3"/>
    </row>
    <row r="138" spans="2:56" ht="12.75">
      <c r="B138" s="63"/>
      <c r="C138" s="63"/>
      <c r="D138" s="63"/>
      <c r="E138" s="63"/>
      <c r="F138" s="63"/>
      <c r="G138" s="64"/>
      <c r="H138" s="63"/>
      <c r="I138" s="63"/>
      <c r="V138" s="2"/>
      <c r="AT138"/>
      <c r="AU138"/>
      <c r="AV138"/>
      <c r="AW138"/>
      <c r="AX138"/>
      <c r="AZ138"/>
      <c r="BA138"/>
      <c r="BB138"/>
      <c r="BC138"/>
      <c r="BD138" s="3"/>
    </row>
    <row r="139" spans="2:56" ht="12.75">
      <c r="B139" s="63"/>
      <c r="C139" s="63"/>
      <c r="D139" s="63"/>
      <c r="E139" s="63"/>
      <c r="F139" s="63"/>
      <c r="G139" s="64"/>
      <c r="H139" s="63"/>
      <c r="I139" s="63"/>
      <c r="V139" s="2"/>
      <c r="AT139"/>
      <c r="AU139"/>
      <c r="AV139"/>
      <c r="AW139"/>
      <c r="AX139"/>
      <c r="AZ139"/>
      <c r="BA139"/>
      <c r="BB139"/>
      <c r="BC139"/>
      <c r="BD139" s="3"/>
    </row>
    <row r="140" spans="2:56" ht="12.75">
      <c r="B140" s="63"/>
      <c r="C140" s="63"/>
      <c r="D140" s="63"/>
      <c r="E140" s="63"/>
      <c r="F140" s="63"/>
      <c r="G140" s="64"/>
      <c r="H140" s="63"/>
      <c r="I140" s="63"/>
      <c r="V140" s="2"/>
      <c r="AZ140"/>
      <c r="BA140"/>
      <c r="BB140"/>
      <c r="BC140"/>
      <c r="BD140" s="3"/>
    </row>
    <row r="141" spans="2:56" ht="12.75">
      <c r="B141" s="63"/>
      <c r="C141" s="63"/>
      <c r="D141" s="63"/>
      <c r="E141" s="63"/>
      <c r="F141" s="63"/>
      <c r="G141" s="64"/>
      <c r="H141" s="63"/>
      <c r="I141" s="63"/>
      <c r="V141" s="2"/>
      <c r="AZ141"/>
      <c r="BA141"/>
      <c r="BB141"/>
      <c r="BC141"/>
      <c r="BD141" s="3"/>
    </row>
    <row r="142" spans="2:56" ht="12.75">
      <c r="B142" s="63"/>
      <c r="C142" s="63"/>
      <c r="D142" s="63"/>
      <c r="E142" s="63"/>
      <c r="F142" s="63"/>
      <c r="G142" s="64"/>
      <c r="H142" s="63"/>
      <c r="I142" s="63"/>
      <c r="V142" s="2"/>
      <c r="AZ142"/>
      <c r="BA142"/>
      <c r="BB142"/>
      <c r="BC142"/>
      <c r="BD142" s="3"/>
    </row>
    <row r="143" spans="2:56" ht="12.75">
      <c r="B143" s="63"/>
      <c r="C143" s="63"/>
      <c r="D143" s="63"/>
      <c r="E143" s="63"/>
      <c r="F143" s="63"/>
      <c r="G143" s="64"/>
      <c r="H143" s="63"/>
      <c r="I143" s="63"/>
      <c r="V143" s="2"/>
      <c r="AZ143"/>
      <c r="BA143"/>
      <c r="BB143"/>
      <c r="BC143"/>
      <c r="BD143" s="3"/>
    </row>
    <row r="144" spans="2:56" ht="12.75">
      <c r="B144" s="63"/>
      <c r="C144" s="63"/>
      <c r="D144" s="63"/>
      <c r="E144" s="63"/>
      <c r="F144" s="63"/>
      <c r="G144" s="64"/>
      <c r="H144" s="63"/>
      <c r="I144" s="63"/>
      <c r="AZ144"/>
      <c r="BA144"/>
      <c r="BB144"/>
      <c r="BC144"/>
      <c r="BD144" s="3"/>
    </row>
    <row r="145" spans="2:56" ht="12.75">
      <c r="B145" s="63"/>
      <c r="C145" s="63"/>
      <c r="D145" s="63"/>
      <c r="E145" s="63"/>
      <c r="F145" s="63"/>
      <c r="G145" s="64"/>
      <c r="H145" s="63"/>
      <c r="I145" s="63"/>
      <c r="AZ145"/>
      <c r="BA145"/>
      <c r="BB145"/>
      <c r="BC145"/>
      <c r="BD145" s="3"/>
    </row>
    <row r="146" spans="2:56" ht="12.75">
      <c r="B146" s="63"/>
      <c r="C146" s="63"/>
      <c r="D146" s="63"/>
      <c r="E146" s="63"/>
      <c r="F146" s="63"/>
      <c r="G146" s="64"/>
      <c r="H146" s="63"/>
      <c r="I146" s="63"/>
      <c r="AZ146"/>
      <c r="BA146"/>
      <c r="BB146"/>
      <c r="BC146"/>
      <c r="BD146" s="3"/>
    </row>
    <row r="147" spans="2:56" ht="12.75">
      <c r="B147" s="63"/>
      <c r="C147" s="63"/>
      <c r="D147" s="63"/>
      <c r="E147" s="63"/>
      <c r="F147" s="63"/>
      <c r="G147" s="64"/>
      <c r="H147" s="63"/>
      <c r="I147" s="63"/>
      <c r="AZ147"/>
      <c r="BA147"/>
      <c r="BB147"/>
      <c r="BC147"/>
      <c r="BD147" s="3"/>
    </row>
    <row r="148" spans="2:9" ht="12.75">
      <c r="B148" s="63"/>
      <c r="C148" s="63"/>
      <c r="D148" s="63"/>
      <c r="E148" s="63"/>
      <c r="F148" s="63"/>
      <c r="G148" s="64"/>
      <c r="H148" s="63"/>
      <c r="I148" s="63"/>
    </row>
    <row r="149" spans="2:9" ht="12.75">
      <c r="B149" s="63"/>
      <c r="C149" s="63"/>
      <c r="D149" s="63"/>
      <c r="E149" s="63"/>
      <c r="F149" s="63"/>
      <c r="G149" s="64"/>
      <c r="H149" s="63"/>
      <c r="I149" s="63"/>
    </row>
    <row r="150" spans="2:9" ht="12.75">
      <c r="B150" s="63"/>
      <c r="C150" s="63"/>
      <c r="D150" s="63"/>
      <c r="E150" s="63"/>
      <c r="F150" s="63"/>
      <c r="G150" s="64"/>
      <c r="H150" s="63"/>
      <c r="I150" s="63"/>
    </row>
    <row r="151" spans="2:9" ht="12.75">
      <c r="B151" s="63"/>
      <c r="C151" s="63"/>
      <c r="D151" s="63"/>
      <c r="E151" s="63"/>
      <c r="F151" s="63"/>
      <c r="G151" s="64"/>
      <c r="H151" s="63"/>
      <c r="I151" s="63"/>
    </row>
    <row r="152" spans="2:9" ht="12.75">
      <c r="B152" s="63"/>
      <c r="C152" s="63"/>
      <c r="D152" s="63"/>
      <c r="E152" s="63"/>
      <c r="F152" s="63"/>
      <c r="G152" s="64"/>
      <c r="H152" s="63"/>
      <c r="I152" s="63"/>
    </row>
    <row r="153" spans="2:9" ht="12.75">
      <c r="B153" s="63"/>
      <c r="C153" s="63"/>
      <c r="D153" s="63"/>
      <c r="E153" s="63"/>
      <c r="F153" s="63"/>
      <c r="G153" s="64"/>
      <c r="H153" s="63"/>
      <c r="I153" s="63"/>
    </row>
    <row r="154" spans="2:9" ht="12.75">
      <c r="B154" s="63"/>
      <c r="C154" s="63"/>
      <c r="D154" s="63"/>
      <c r="E154" s="63"/>
      <c r="F154" s="63"/>
      <c r="G154" s="64"/>
      <c r="H154" s="63"/>
      <c r="I154" s="63"/>
    </row>
    <row r="155" spans="2:9" ht="12.75">
      <c r="B155" s="63"/>
      <c r="C155" s="63"/>
      <c r="D155" s="63"/>
      <c r="E155" s="63"/>
      <c r="F155" s="63"/>
      <c r="G155" s="64"/>
      <c r="H155" s="63"/>
      <c r="I155" s="63"/>
    </row>
    <row r="156" spans="2:9" ht="12.75">
      <c r="B156" s="63"/>
      <c r="C156" s="63"/>
      <c r="D156" s="63"/>
      <c r="E156" s="63"/>
      <c r="F156" s="63"/>
      <c r="G156" s="64"/>
      <c r="H156" s="63"/>
      <c r="I156" s="63"/>
    </row>
    <row r="157" spans="2:9" ht="12.75">
      <c r="B157" s="63"/>
      <c r="C157" s="63"/>
      <c r="D157" s="63"/>
      <c r="E157" s="63"/>
      <c r="F157" s="63"/>
      <c r="G157" s="64"/>
      <c r="H157" s="63"/>
      <c r="I157" s="63"/>
    </row>
    <row r="158" spans="2:9" ht="12.75">
      <c r="B158" s="63"/>
      <c r="C158" s="63"/>
      <c r="D158" s="63"/>
      <c r="E158" s="63"/>
      <c r="F158" s="63"/>
      <c r="G158" s="64"/>
      <c r="H158" s="63"/>
      <c r="I158" s="63"/>
    </row>
    <row r="159" spans="2:9" ht="12.75">
      <c r="B159" s="63"/>
      <c r="C159" s="63"/>
      <c r="D159" s="63"/>
      <c r="E159" s="63"/>
      <c r="F159" s="63"/>
      <c r="G159" s="64"/>
      <c r="H159" s="63"/>
      <c r="I159" s="63"/>
    </row>
    <row r="160" spans="2:9" ht="12.75">
      <c r="B160" s="63"/>
      <c r="C160" s="63"/>
      <c r="D160" s="63"/>
      <c r="E160" s="63"/>
      <c r="F160" s="63"/>
      <c r="G160" s="64"/>
      <c r="H160" s="63"/>
      <c r="I160" s="63"/>
    </row>
    <row r="161" spans="2:9" ht="12.75">
      <c r="B161" s="63"/>
      <c r="C161" s="63"/>
      <c r="D161" s="63"/>
      <c r="E161" s="63"/>
      <c r="F161" s="63"/>
      <c r="G161" s="64"/>
      <c r="H161" s="63"/>
      <c r="I161" s="63"/>
    </row>
    <row r="162" spans="2:9" ht="12.75">
      <c r="B162" s="63"/>
      <c r="C162" s="63"/>
      <c r="D162" s="63"/>
      <c r="E162" s="63"/>
      <c r="F162" s="63"/>
      <c r="G162" s="64"/>
      <c r="H162" s="63"/>
      <c r="I162" s="63"/>
    </row>
    <row r="163" spans="2:9" ht="12.75">
      <c r="B163" s="63"/>
      <c r="C163" s="63"/>
      <c r="D163" s="63"/>
      <c r="E163" s="63"/>
      <c r="F163" s="63"/>
      <c r="G163" s="64"/>
      <c r="H163" s="63"/>
      <c r="I163" s="63"/>
    </row>
    <row r="164" spans="2:9" ht="12.75">
      <c r="B164" s="63"/>
      <c r="C164" s="63"/>
      <c r="D164" s="63"/>
      <c r="E164" s="63"/>
      <c r="F164" s="63"/>
      <c r="G164" s="64"/>
      <c r="H164" s="63"/>
      <c r="I164" s="63"/>
    </row>
    <row r="165" spans="2:9" ht="12.75">
      <c r="B165" s="63"/>
      <c r="C165" s="63"/>
      <c r="D165" s="63"/>
      <c r="E165" s="63"/>
      <c r="F165" s="63"/>
      <c r="G165" s="64"/>
      <c r="H165" s="63"/>
      <c r="I165" s="63"/>
    </row>
    <row r="166" spans="2:9" ht="12.75">
      <c r="B166" s="63"/>
      <c r="C166" s="63"/>
      <c r="D166" s="63"/>
      <c r="E166" s="63"/>
      <c r="F166" s="63"/>
      <c r="G166" s="64"/>
      <c r="H166" s="63"/>
      <c r="I166" s="63"/>
    </row>
    <row r="167" spans="2:9" ht="12.75">
      <c r="B167" s="63"/>
      <c r="C167" s="63"/>
      <c r="D167" s="63"/>
      <c r="E167" s="63"/>
      <c r="F167" s="63"/>
      <c r="G167" s="64"/>
      <c r="H167" s="63"/>
      <c r="I167" s="63"/>
    </row>
    <row r="168" spans="2:9" ht="12.75">
      <c r="B168" s="63"/>
      <c r="C168" s="63"/>
      <c r="D168" s="63"/>
      <c r="E168" s="63"/>
      <c r="F168" s="63"/>
      <c r="G168" s="64"/>
      <c r="H168" s="63"/>
      <c r="I168" s="63"/>
    </row>
    <row r="169" spans="2:9" ht="12.75">
      <c r="B169" s="63"/>
      <c r="C169" s="63"/>
      <c r="D169" s="63"/>
      <c r="E169" s="63"/>
      <c r="F169" s="63"/>
      <c r="G169" s="64"/>
      <c r="H169" s="63"/>
      <c r="I169" s="63"/>
    </row>
    <row r="170" spans="2:9" ht="12.75">
      <c r="B170" s="63"/>
      <c r="C170" s="63"/>
      <c r="D170" s="63"/>
      <c r="E170" s="63"/>
      <c r="F170" s="63"/>
      <c r="G170" s="64"/>
      <c r="H170" s="63"/>
      <c r="I170" s="63"/>
    </row>
    <row r="171" spans="2:9" ht="12.75">
      <c r="B171" s="63"/>
      <c r="C171" s="63"/>
      <c r="D171" s="63"/>
      <c r="E171" s="63"/>
      <c r="F171" s="63"/>
      <c r="G171" s="64"/>
      <c r="H171" s="63"/>
      <c r="I171" s="63"/>
    </row>
    <row r="172" spans="2:9" ht="12.75">
      <c r="B172" s="63"/>
      <c r="C172" s="63"/>
      <c r="D172" s="63"/>
      <c r="E172" s="63"/>
      <c r="F172" s="63"/>
      <c r="G172" s="64"/>
      <c r="H172" s="63"/>
      <c r="I172" s="63"/>
    </row>
    <row r="173" spans="2:9" ht="12.75">
      <c r="B173" s="63"/>
      <c r="C173" s="63"/>
      <c r="D173" s="63"/>
      <c r="E173" s="63"/>
      <c r="F173" s="63"/>
      <c r="G173" s="64"/>
      <c r="H173" s="63"/>
      <c r="I173" s="63"/>
    </row>
    <row r="174" spans="2:9" ht="12.75">
      <c r="B174" s="63"/>
      <c r="C174" s="63"/>
      <c r="D174" s="63"/>
      <c r="E174" s="63"/>
      <c r="F174" s="63"/>
      <c r="G174" s="64"/>
      <c r="H174" s="63"/>
      <c r="I174" s="63"/>
    </row>
    <row r="175" spans="2:9" ht="12.75">
      <c r="B175" s="63"/>
      <c r="C175" s="63"/>
      <c r="D175" s="63"/>
      <c r="E175" s="63"/>
      <c r="F175" s="63"/>
      <c r="G175" s="64"/>
      <c r="H175" s="63"/>
      <c r="I175" s="63"/>
    </row>
    <row r="176" spans="2:9" ht="12.75">
      <c r="B176" s="63"/>
      <c r="C176" s="63"/>
      <c r="D176" s="63"/>
      <c r="E176" s="63"/>
      <c r="F176" s="63"/>
      <c r="G176" s="64"/>
      <c r="H176" s="63"/>
      <c r="I176" s="63"/>
    </row>
    <row r="177" spans="2:9" ht="12.75">
      <c r="B177" s="63"/>
      <c r="C177" s="63"/>
      <c r="D177" s="63"/>
      <c r="E177" s="63"/>
      <c r="F177" s="63"/>
      <c r="G177" s="64"/>
      <c r="H177" s="63"/>
      <c r="I177" s="63"/>
    </row>
    <row r="178" spans="2:9" ht="12.75">
      <c r="B178" s="63"/>
      <c r="C178" s="63"/>
      <c r="D178" s="63"/>
      <c r="E178" s="63"/>
      <c r="F178" s="63"/>
      <c r="G178" s="64"/>
      <c r="H178" s="63"/>
      <c r="I178" s="63"/>
    </row>
    <row r="179" spans="2:9" ht="12.75">
      <c r="B179" s="63"/>
      <c r="C179" s="63"/>
      <c r="D179" s="63"/>
      <c r="E179" s="63"/>
      <c r="F179" s="63"/>
      <c r="G179" s="64"/>
      <c r="H179" s="63"/>
      <c r="I179" s="63"/>
    </row>
    <row r="180" spans="2:9" ht="12.75">
      <c r="B180" s="63"/>
      <c r="C180" s="63"/>
      <c r="D180" s="63"/>
      <c r="E180" s="63"/>
      <c r="F180" s="63"/>
      <c r="G180" s="64"/>
      <c r="H180" s="63"/>
      <c r="I180" s="63"/>
    </row>
    <row r="181" spans="2:9" ht="12.75">
      <c r="B181" s="63"/>
      <c r="C181" s="63"/>
      <c r="D181" s="63"/>
      <c r="E181" s="63"/>
      <c r="F181" s="63"/>
      <c r="G181" s="64"/>
      <c r="H181" s="63"/>
      <c r="I181" s="63"/>
    </row>
    <row r="182" spans="2:9" ht="12.75">
      <c r="B182" s="63"/>
      <c r="C182" s="63"/>
      <c r="D182" s="63"/>
      <c r="E182" s="63"/>
      <c r="F182" s="63"/>
      <c r="G182" s="64"/>
      <c r="H182" s="63"/>
      <c r="I182" s="63"/>
    </row>
    <row r="183" spans="2:9" ht="12.75">
      <c r="B183" s="63"/>
      <c r="C183" s="63"/>
      <c r="D183" s="63"/>
      <c r="E183" s="63"/>
      <c r="F183" s="63"/>
      <c r="G183" s="64"/>
      <c r="H183" s="63"/>
      <c r="I183" s="63"/>
    </row>
    <row r="184" spans="2:9" ht="12.75">
      <c r="B184" s="63"/>
      <c r="C184" s="63"/>
      <c r="D184" s="63"/>
      <c r="E184" s="63"/>
      <c r="F184" s="63"/>
      <c r="G184" s="64"/>
      <c r="H184" s="63"/>
      <c r="I184" s="63"/>
    </row>
    <row r="185" spans="2:9" ht="12.75">
      <c r="B185" s="63"/>
      <c r="C185" s="63"/>
      <c r="D185" s="63"/>
      <c r="E185" s="63"/>
      <c r="F185" s="63"/>
      <c r="G185" s="64"/>
      <c r="H185" s="63"/>
      <c r="I185" s="63"/>
    </row>
    <row r="186" spans="2:9" ht="12.75">
      <c r="B186" s="63"/>
      <c r="C186" s="63"/>
      <c r="D186" s="63"/>
      <c r="E186" s="63"/>
      <c r="F186" s="63"/>
      <c r="G186" s="64"/>
      <c r="H186" s="63"/>
      <c r="I186" s="63"/>
    </row>
    <row r="187" spans="2:9" ht="12.75">
      <c r="B187" s="63"/>
      <c r="C187" s="63"/>
      <c r="D187" s="63"/>
      <c r="E187" s="63"/>
      <c r="F187" s="63"/>
      <c r="G187" s="64"/>
      <c r="H187" s="63"/>
      <c r="I187" s="63"/>
    </row>
    <row r="188" spans="2:9" ht="12.75">
      <c r="B188" s="63"/>
      <c r="C188" s="63"/>
      <c r="D188" s="63"/>
      <c r="E188" s="63"/>
      <c r="F188" s="63"/>
      <c r="G188" s="64"/>
      <c r="H188" s="63"/>
      <c r="I188" s="63"/>
    </row>
    <row r="189" spans="2:9" ht="12.75">
      <c r="B189" s="63"/>
      <c r="C189" s="63"/>
      <c r="D189" s="63"/>
      <c r="E189" s="63"/>
      <c r="F189" s="63"/>
      <c r="G189" s="64"/>
      <c r="H189" s="63"/>
      <c r="I189" s="63"/>
    </row>
    <row r="190" spans="2:9" ht="12.75">
      <c r="B190" s="63"/>
      <c r="C190" s="63"/>
      <c r="D190" s="63"/>
      <c r="E190" s="63"/>
      <c r="F190" s="63"/>
      <c r="G190" s="64"/>
      <c r="H190" s="63"/>
      <c r="I190" s="63"/>
    </row>
    <row r="191" spans="2:9" ht="12.75">
      <c r="B191" s="63"/>
      <c r="C191" s="63"/>
      <c r="D191" s="63"/>
      <c r="E191" s="63"/>
      <c r="F191" s="63"/>
      <c r="G191" s="64"/>
      <c r="H191" s="63"/>
      <c r="I191" s="63"/>
    </row>
    <row r="192" spans="2:9" ht="12.75">
      <c r="B192" s="63"/>
      <c r="C192" s="63"/>
      <c r="D192" s="63"/>
      <c r="E192" s="63"/>
      <c r="F192" s="63"/>
      <c r="G192" s="64"/>
      <c r="H192" s="63"/>
      <c r="I192" s="63"/>
    </row>
    <row r="193" spans="2:9" ht="12.75">
      <c r="B193" s="63"/>
      <c r="C193" s="63"/>
      <c r="D193" s="63"/>
      <c r="E193" s="63"/>
      <c r="F193" s="63"/>
      <c r="G193" s="64"/>
      <c r="H193" s="63"/>
      <c r="I193" s="63"/>
    </row>
    <row r="194" spans="2:9" ht="12.75">
      <c r="B194" s="63"/>
      <c r="C194" s="63"/>
      <c r="D194" s="63"/>
      <c r="E194" s="63"/>
      <c r="F194" s="63"/>
      <c r="G194" s="64"/>
      <c r="H194" s="63"/>
      <c r="I194" s="63"/>
    </row>
    <row r="195" spans="2:9" ht="12.75">
      <c r="B195" s="63"/>
      <c r="C195" s="63"/>
      <c r="D195" s="63"/>
      <c r="E195" s="63"/>
      <c r="F195" s="63"/>
      <c r="G195" s="64"/>
      <c r="H195" s="63"/>
      <c r="I195" s="63"/>
    </row>
    <row r="196" spans="2:9" ht="12.75">
      <c r="B196" s="63"/>
      <c r="C196" s="63"/>
      <c r="D196" s="63"/>
      <c r="E196" s="63"/>
      <c r="F196" s="63"/>
      <c r="G196" s="64"/>
      <c r="H196" s="63"/>
      <c r="I196" s="63"/>
    </row>
    <row r="197" spans="2:9" ht="12.75">
      <c r="B197" s="63"/>
      <c r="C197" s="63"/>
      <c r="D197" s="63"/>
      <c r="E197" s="63"/>
      <c r="F197" s="63"/>
      <c r="G197" s="64"/>
      <c r="H197" s="63"/>
      <c r="I197" s="63"/>
    </row>
    <row r="198" spans="2:9" ht="12.75">
      <c r="B198" s="63"/>
      <c r="C198" s="63"/>
      <c r="D198" s="63"/>
      <c r="E198" s="63"/>
      <c r="F198" s="63"/>
      <c r="G198" s="64"/>
      <c r="H198" s="63"/>
      <c r="I198" s="63"/>
    </row>
    <row r="199" spans="2:9" ht="12.75">
      <c r="B199" s="63"/>
      <c r="C199" s="63"/>
      <c r="D199" s="63"/>
      <c r="E199" s="63"/>
      <c r="F199" s="63"/>
      <c r="G199" s="64"/>
      <c r="H199" s="63"/>
      <c r="I199" s="63"/>
    </row>
    <row r="200" spans="2:9" ht="12.75">
      <c r="B200" s="63"/>
      <c r="C200" s="63"/>
      <c r="D200" s="63"/>
      <c r="E200" s="63"/>
      <c r="F200" s="63"/>
      <c r="G200" s="64"/>
      <c r="H200" s="63"/>
      <c r="I200" s="63"/>
    </row>
    <row r="201" spans="2:9" ht="12.75">
      <c r="B201" s="63"/>
      <c r="C201" s="63"/>
      <c r="D201" s="63"/>
      <c r="E201" s="63"/>
      <c r="F201" s="63"/>
      <c r="G201" s="64"/>
      <c r="H201" s="63"/>
      <c r="I201" s="63"/>
    </row>
    <row r="202" spans="2:9" ht="12.75">
      <c r="B202" s="63"/>
      <c r="C202" s="63"/>
      <c r="D202" s="63"/>
      <c r="E202" s="63"/>
      <c r="F202" s="63"/>
      <c r="G202" s="64"/>
      <c r="H202" s="63"/>
      <c r="I202" s="63"/>
    </row>
    <row r="203" spans="2:9" ht="12.75">
      <c r="B203" s="63"/>
      <c r="C203" s="63"/>
      <c r="D203" s="63"/>
      <c r="E203" s="63"/>
      <c r="F203" s="63"/>
      <c r="G203" s="64"/>
      <c r="H203" s="63"/>
      <c r="I203" s="63"/>
    </row>
    <row r="204" spans="2:9" ht="12.75">
      <c r="B204" s="63"/>
      <c r="C204" s="63"/>
      <c r="D204" s="63"/>
      <c r="E204" s="63"/>
      <c r="F204" s="63"/>
      <c r="G204" s="64"/>
      <c r="H204" s="63"/>
      <c r="I204" s="63"/>
    </row>
    <row r="205" spans="2:9" ht="12.75">
      <c r="B205" s="63"/>
      <c r="C205" s="63"/>
      <c r="D205" s="63"/>
      <c r="E205" s="63"/>
      <c r="F205" s="63"/>
      <c r="G205" s="64"/>
      <c r="H205" s="63"/>
      <c r="I205" s="63"/>
    </row>
    <row r="206" spans="2:9" ht="12.75">
      <c r="B206" s="63"/>
      <c r="C206" s="63"/>
      <c r="D206" s="63"/>
      <c r="E206" s="63"/>
      <c r="F206" s="63"/>
      <c r="G206" s="64"/>
      <c r="H206" s="63"/>
      <c r="I206" s="63"/>
    </row>
    <row r="207" spans="2:9" ht="12.75">
      <c r="B207" s="63"/>
      <c r="C207" s="63"/>
      <c r="D207" s="63"/>
      <c r="E207" s="63"/>
      <c r="F207" s="63"/>
      <c r="G207" s="64"/>
      <c r="H207" s="63"/>
      <c r="I207" s="63"/>
    </row>
    <row r="208" spans="2:9" ht="12.75">
      <c r="B208" s="63"/>
      <c r="C208" s="63"/>
      <c r="D208" s="63"/>
      <c r="E208" s="63"/>
      <c r="F208" s="63"/>
      <c r="G208" s="64"/>
      <c r="H208" s="63"/>
      <c r="I208" s="63"/>
    </row>
    <row r="209" spans="2:9" ht="12.75">
      <c r="B209" s="63"/>
      <c r="C209" s="63"/>
      <c r="D209" s="63"/>
      <c r="E209" s="63"/>
      <c r="F209" s="63"/>
      <c r="G209" s="64"/>
      <c r="H209" s="63"/>
      <c r="I209" s="63"/>
    </row>
    <row r="210" spans="2:9" ht="12.75">
      <c r="B210" s="63"/>
      <c r="C210" s="63"/>
      <c r="D210" s="63"/>
      <c r="E210" s="63"/>
      <c r="F210" s="63"/>
      <c r="G210" s="64"/>
      <c r="H210" s="63"/>
      <c r="I210" s="63"/>
    </row>
    <row r="211" spans="2:9" ht="12.75">
      <c r="B211" s="63"/>
      <c r="C211" s="63"/>
      <c r="D211" s="63"/>
      <c r="E211" s="63"/>
      <c r="F211" s="63"/>
      <c r="G211" s="64"/>
      <c r="H211" s="63"/>
      <c r="I211" s="63"/>
    </row>
    <row r="212" spans="2:9" ht="12.75">
      <c r="B212" s="63"/>
      <c r="C212" s="63"/>
      <c r="D212" s="63"/>
      <c r="E212" s="63"/>
      <c r="F212" s="63"/>
      <c r="G212" s="64"/>
      <c r="H212" s="63"/>
      <c r="I212" s="63"/>
    </row>
    <row r="213" spans="2:9" ht="12.75">
      <c r="B213" s="63"/>
      <c r="C213" s="63"/>
      <c r="D213" s="63"/>
      <c r="E213" s="63"/>
      <c r="F213" s="63"/>
      <c r="G213" s="64"/>
      <c r="H213" s="63"/>
      <c r="I213" s="63"/>
    </row>
    <row r="214" spans="2:9" ht="12.75">
      <c r="B214" s="63"/>
      <c r="C214" s="63"/>
      <c r="D214" s="63"/>
      <c r="E214" s="63"/>
      <c r="F214" s="63"/>
      <c r="G214" s="64"/>
      <c r="H214" s="63"/>
      <c r="I214" s="63"/>
    </row>
    <row r="215" spans="2:9" ht="12.75">
      <c r="B215" s="63"/>
      <c r="C215" s="63"/>
      <c r="D215" s="63"/>
      <c r="E215" s="63"/>
      <c r="F215" s="63"/>
      <c r="G215" s="64"/>
      <c r="H215" s="63"/>
      <c r="I215" s="63"/>
    </row>
    <row r="216" spans="2:9" ht="12.75">
      <c r="B216" s="63"/>
      <c r="C216" s="63"/>
      <c r="D216" s="63"/>
      <c r="E216" s="63"/>
      <c r="F216" s="63"/>
      <c r="G216" s="64"/>
      <c r="H216" s="63"/>
      <c r="I216" s="63"/>
    </row>
    <row r="217" spans="2:9" ht="12.75">
      <c r="B217" s="63"/>
      <c r="C217" s="63"/>
      <c r="D217" s="63"/>
      <c r="E217" s="63"/>
      <c r="F217" s="63"/>
      <c r="G217" s="64"/>
      <c r="H217" s="63"/>
      <c r="I217" s="63"/>
    </row>
    <row r="218" spans="2:9" ht="12.75">
      <c r="B218" s="63"/>
      <c r="C218" s="63"/>
      <c r="D218" s="63"/>
      <c r="E218" s="63"/>
      <c r="F218" s="63"/>
      <c r="G218" s="64"/>
      <c r="H218" s="63"/>
      <c r="I218" s="63"/>
    </row>
    <row r="219" spans="2:9" ht="12.75">
      <c r="B219" s="63"/>
      <c r="C219" s="63"/>
      <c r="D219" s="63"/>
      <c r="E219" s="63"/>
      <c r="F219" s="63"/>
      <c r="G219" s="64"/>
      <c r="H219" s="63"/>
      <c r="I219" s="63"/>
    </row>
    <row r="220" spans="2:9" ht="12.75">
      <c r="B220" s="63"/>
      <c r="C220" s="63"/>
      <c r="D220" s="63"/>
      <c r="E220" s="63"/>
      <c r="F220" s="63"/>
      <c r="G220" s="64"/>
      <c r="H220" s="63"/>
      <c r="I220" s="63"/>
    </row>
    <row r="221" spans="2:9" ht="12.75">
      <c r="B221" s="63"/>
      <c r="C221" s="63"/>
      <c r="D221" s="63"/>
      <c r="E221" s="63"/>
      <c r="F221" s="63"/>
      <c r="G221" s="64"/>
      <c r="H221" s="63"/>
      <c r="I221" s="63"/>
    </row>
    <row r="222" spans="2:9" ht="12.75">
      <c r="B222" s="63"/>
      <c r="C222" s="63"/>
      <c r="D222" s="63"/>
      <c r="E222" s="63"/>
      <c r="F222" s="63"/>
      <c r="G222" s="64"/>
      <c r="H222" s="63"/>
      <c r="I222" s="63"/>
    </row>
    <row r="223" spans="2:9" ht="12.75">
      <c r="B223" s="63"/>
      <c r="C223" s="63"/>
      <c r="D223" s="63"/>
      <c r="E223" s="63"/>
      <c r="F223" s="63"/>
      <c r="G223" s="64"/>
      <c r="H223" s="63"/>
      <c r="I223" s="63"/>
    </row>
    <row r="224" spans="2:9" ht="12.75">
      <c r="B224" s="63"/>
      <c r="C224" s="63"/>
      <c r="D224" s="63"/>
      <c r="E224" s="63"/>
      <c r="F224" s="63"/>
      <c r="G224" s="64"/>
      <c r="H224" s="63"/>
      <c r="I224" s="63"/>
    </row>
    <row r="225" spans="2:9" ht="12.75">
      <c r="B225" s="63"/>
      <c r="C225" s="63"/>
      <c r="D225" s="63"/>
      <c r="E225" s="63"/>
      <c r="F225" s="63"/>
      <c r="G225" s="64"/>
      <c r="H225" s="63"/>
      <c r="I225" s="63"/>
    </row>
    <row r="226" spans="2:9" ht="12.75">
      <c r="B226" s="63"/>
      <c r="C226" s="63"/>
      <c r="D226" s="63"/>
      <c r="E226" s="63"/>
      <c r="F226" s="63"/>
      <c r="G226" s="64"/>
      <c r="H226" s="63"/>
      <c r="I226" s="63"/>
    </row>
    <row r="227" spans="2:9" ht="12.75">
      <c r="B227" s="63"/>
      <c r="C227" s="63"/>
      <c r="D227" s="63"/>
      <c r="E227" s="63"/>
      <c r="F227" s="63"/>
      <c r="G227" s="64"/>
      <c r="H227" s="63"/>
      <c r="I227" s="63"/>
    </row>
    <row r="228" spans="2:9" ht="12.75">
      <c r="B228" s="63"/>
      <c r="C228" s="63"/>
      <c r="D228" s="63"/>
      <c r="E228" s="63"/>
      <c r="F228" s="63"/>
      <c r="G228" s="64"/>
      <c r="H228" s="63"/>
      <c r="I228" s="63"/>
    </row>
    <row r="229" spans="2:9" ht="12.75">
      <c r="B229" s="63"/>
      <c r="C229" s="63"/>
      <c r="D229" s="63"/>
      <c r="E229" s="63"/>
      <c r="F229" s="63"/>
      <c r="G229" s="64"/>
      <c r="H229" s="63"/>
      <c r="I229" s="63"/>
    </row>
    <row r="230" spans="2:9" ht="12.75">
      <c r="B230" s="63"/>
      <c r="C230" s="63"/>
      <c r="D230" s="63"/>
      <c r="E230" s="63"/>
      <c r="F230" s="63"/>
      <c r="G230" s="64"/>
      <c r="H230" s="63"/>
      <c r="I230" s="63"/>
    </row>
    <row r="231" spans="2:9" ht="12.75">
      <c r="B231" s="63"/>
      <c r="C231" s="63"/>
      <c r="D231" s="63"/>
      <c r="E231" s="63"/>
      <c r="F231" s="63"/>
      <c r="G231" s="64"/>
      <c r="H231" s="63"/>
      <c r="I231" s="63"/>
    </row>
    <row r="232" spans="2:9" ht="12.75">
      <c r="B232" s="63"/>
      <c r="C232" s="63"/>
      <c r="D232" s="63"/>
      <c r="E232" s="63"/>
      <c r="F232" s="63"/>
      <c r="G232" s="64"/>
      <c r="H232" s="63"/>
      <c r="I232" s="63"/>
    </row>
    <row r="233" spans="2:9" ht="12.75">
      <c r="B233" s="63"/>
      <c r="C233" s="63"/>
      <c r="D233" s="63"/>
      <c r="E233" s="63"/>
      <c r="F233" s="63"/>
      <c r="G233" s="64"/>
      <c r="H233" s="63"/>
      <c r="I233" s="63"/>
    </row>
    <row r="234" spans="2:9" ht="12.75">
      <c r="B234" s="63"/>
      <c r="C234" s="63"/>
      <c r="D234" s="63"/>
      <c r="E234" s="63"/>
      <c r="F234" s="63"/>
      <c r="G234" s="64"/>
      <c r="H234" s="63"/>
      <c r="I234" s="63"/>
    </row>
    <row r="235" spans="2:9" ht="12.75">
      <c r="B235" s="63"/>
      <c r="C235" s="63"/>
      <c r="D235" s="63"/>
      <c r="E235" s="63"/>
      <c r="F235" s="63"/>
      <c r="G235" s="64"/>
      <c r="H235" s="63"/>
      <c r="I235" s="63"/>
    </row>
    <row r="236" spans="2:9" ht="12.75">
      <c r="B236" s="63"/>
      <c r="C236" s="63"/>
      <c r="D236" s="63"/>
      <c r="E236" s="63"/>
      <c r="F236" s="63"/>
      <c r="G236" s="64"/>
      <c r="H236" s="63"/>
      <c r="I236" s="63"/>
    </row>
    <row r="237" spans="2:9" ht="12.75">
      <c r="B237" s="63"/>
      <c r="C237" s="63"/>
      <c r="D237" s="63"/>
      <c r="E237" s="63"/>
      <c r="F237" s="63"/>
      <c r="G237" s="64"/>
      <c r="H237" s="63"/>
      <c r="I237" s="63"/>
    </row>
    <row r="238" spans="2:9" ht="12.75">
      <c r="B238" s="63"/>
      <c r="C238" s="63"/>
      <c r="D238" s="63"/>
      <c r="E238" s="63"/>
      <c r="F238" s="63"/>
      <c r="G238" s="64"/>
      <c r="H238" s="63"/>
      <c r="I238" s="63"/>
    </row>
    <row r="239" spans="2:9" ht="12.75">
      <c r="B239" s="63"/>
      <c r="C239" s="63"/>
      <c r="D239" s="63"/>
      <c r="E239" s="63"/>
      <c r="F239" s="63"/>
      <c r="G239" s="64"/>
      <c r="H239" s="63"/>
      <c r="I239" s="63"/>
    </row>
    <row r="240" spans="2:9" ht="12.75">
      <c r="B240" s="63"/>
      <c r="C240" s="63"/>
      <c r="D240" s="63"/>
      <c r="E240" s="63"/>
      <c r="F240" s="63"/>
      <c r="G240" s="64"/>
      <c r="H240" s="63"/>
      <c r="I240" s="63"/>
    </row>
    <row r="241" spans="2:9" ht="12.75">
      <c r="B241" s="65"/>
      <c r="C241" s="63"/>
      <c r="D241" s="63"/>
      <c r="E241" s="63"/>
      <c r="F241" s="63"/>
      <c r="G241" s="64"/>
      <c r="H241" s="63"/>
      <c r="I241" s="63"/>
    </row>
    <row r="242" spans="2:9" ht="12.75">
      <c r="B242" s="65"/>
      <c r="C242" s="63"/>
      <c r="D242" s="63"/>
      <c r="E242" s="63"/>
      <c r="F242" s="63"/>
      <c r="G242" s="64"/>
      <c r="H242" s="63"/>
      <c r="I242" s="63"/>
    </row>
    <row r="243" spans="2:9" ht="12.75">
      <c r="B243" s="65"/>
      <c r="C243" s="63"/>
      <c r="D243" s="63"/>
      <c r="E243" s="63"/>
      <c r="F243" s="63"/>
      <c r="G243" s="64"/>
      <c r="H243" s="63"/>
      <c r="I243" s="63"/>
    </row>
    <row r="244" spans="2:9" ht="12.75">
      <c r="B244" s="65"/>
      <c r="C244" s="63"/>
      <c r="D244" s="63"/>
      <c r="E244" s="63"/>
      <c r="F244" s="63"/>
      <c r="G244" s="64"/>
      <c r="H244" s="63"/>
      <c r="I244" s="63"/>
    </row>
    <row r="245" spans="2:9" ht="12.75">
      <c r="B245" s="65"/>
      <c r="C245" s="63"/>
      <c r="D245" s="63"/>
      <c r="E245" s="63"/>
      <c r="F245" s="63"/>
      <c r="G245" s="64"/>
      <c r="H245" s="63"/>
      <c r="I245" s="63"/>
    </row>
    <row r="246" spans="2:9" ht="12.75">
      <c r="B246" s="65"/>
      <c r="C246" s="63"/>
      <c r="D246" s="63"/>
      <c r="E246" s="63"/>
      <c r="F246" s="63"/>
      <c r="G246" s="64"/>
      <c r="H246" s="63"/>
      <c r="I246" s="63"/>
    </row>
    <row r="247" spans="2:9" ht="12.75">
      <c r="B247" s="65"/>
      <c r="C247" s="63"/>
      <c r="D247" s="63"/>
      <c r="E247" s="63"/>
      <c r="F247" s="63"/>
      <c r="G247" s="64"/>
      <c r="H247" s="63"/>
      <c r="I247" s="63"/>
    </row>
    <row r="248" spans="2:9" ht="12.75">
      <c r="B248" s="65"/>
      <c r="C248" s="63"/>
      <c r="D248" s="63"/>
      <c r="E248" s="63"/>
      <c r="F248" s="63"/>
      <c r="G248" s="64"/>
      <c r="H248" s="63"/>
      <c r="I248" s="63"/>
    </row>
  </sheetData>
  <sheetProtection sheet="1" objects="1" scenarios="1"/>
  <mergeCells count="45">
    <mergeCell ref="C5:H5"/>
    <mergeCell ref="U11:Y11"/>
    <mergeCell ref="AA11:AC11"/>
    <mergeCell ref="AE11:AH11"/>
    <mergeCell ref="AK11:AM11"/>
    <mergeCell ref="AO11:AR11"/>
    <mergeCell ref="BF11:BI11"/>
    <mergeCell ref="BF21:BI21"/>
    <mergeCell ref="AA26:AC26"/>
    <mergeCell ref="BF27:BI27"/>
    <mergeCell ref="AE29:AH29"/>
    <mergeCell ref="AT31:AW31"/>
    <mergeCell ref="BF34:BI34"/>
    <mergeCell ref="AZ35:BC35"/>
    <mergeCell ref="AT39:AW39"/>
    <mergeCell ref="BF40:BI40"/>
    <mergeCell ref="AE42:AH42"/>
    <mergeCell ref="AT46:AW46"/>
    <mergeCell ref="BF46:BI46"/>
    <mergeCell ref="AE51:AH51"/>
    <mergeCell ref="BF52:BI52"/>
    <mergeCell ref="BL53:BO53"/>
    <mergeCell ref="AT54:AW54"/>
    <mergeCell ref="AZ55:BC55"/>
    <mergeCell ref="AT60:AW60"/>
    <mergeCell ref="BL64:BO64"/>
    <mergeCell ref="AE68:AH68"/>
    <mergeCell ref="AT68:AW68"/>
    <mergeCell ref="AZ69:BC69"/>
    <mergeCell ref="AZ75:BC75"/>
    <mergeCell ref="BL75:BO75"/>
    <mergeCell ref="AT76:AW76"/>
    <mergeCell ref="AE82:AH82"/>
    <mergeCell ref="BL83:BO83"/>
    <mergeCell ref="AZ84:BC84"/>
    <mergeCell ref="AE88:AH88"/>
    <mergeCell ref="BL88:BO88"/>
    <mergeCell ref="AZ93:BC93"/>
    <mergeCell ref="BL93:BO93"/>
    <mergeCell ref="BL100:BO100"/>
    <mergeCell ref="BL105:BO105"/>
    <mergeCell ref="BL110:BO110"/>
    <mergeCell ref="BL117:BO117"/>
    <mergeCell ref="BL124:BO124"/>
    <mergeCell ref="BL130:BO130"/>
  </mergeCells>
  <conditionalFormatting sqref="H37:H38 G12 G21 G23 G38:G40 G47:G53 G57:G62 G65:G73 G76:H76 G36:H36 G27:H33 H71:H73 H59:H62 G78:H78 H47:H52 H66:H69 H56:H57 G41:H42">
    <cfRule type="cellIs" priority="1" dxfId="0" operator="notEqual" stopIfTrue="1">
      <formula>C12</formula>
    </cfRule>
  </conditionalFormatting>
  <dataValidations count="71">
    <dataValidation type="list" allowBlank="1" showInputMessage="1" showErrorMessage="1" sqref="D76">
      <formula1>$BO$89:$BO$90</formula1>
    </dataValidation>
    <dataValidation type="list" allowBlank="1" showInputMessage="1" showErrorMessage="1" sqref="C78">
      <formula1>$BN$119:$BN$123</formula1>
    </dataValidation>
    <dataValidation type="list" allowBlank="1" showInputMessage="1" showErrorMessage="1" sqref="D78">
      <formula1>$BO$118:$BO$121</formula1>
    </dataValidation>
    <dataValidation type="list" allowBlank="1" showInputMessage="1" showErrorMessage="1" sqref="C76">
      <formula1>$BN$90:$BN$92</formula1>
    </dataValidation>
    <dataValidation type="list" allowBlank="1" showInputMessage="1" showErrorMessage="1" sqref="C47">
      <formula1>$BB$37:$BB$54</formula1>
    </dataValidation>
    <dataValidation type="list" allowBlank="1" showInputMessage="1" showErrorMessage="1" sqref="C12">
      <formula1>$AM$13:$AM$30</formula1>
    </dataValidation>
    <dataValidation type="list" allowBlank="1" showInputMessage="1" showErrorMessage="1" sqref="C21">
      <formula1>$AC$13:$AC$24</formula1>
    </dataValidation>
    <dataValidation type="list" allowBlank="1" showInputMessage="1" showErrorMessage="1" sqref="D56">
      <formula1>$AX$61:$AX$64</formula1>
    </dataValidation>
    <dataValidation type="list" allowBlank="1" showInputMessage="1" showErrorMessage="1" sqref="D57">
      <formula1>$AX$69:$AX$73</formula1>
    </dataValidation>
    <dataValidation type="list" allowBlank="1" showInputMessage="1" showErrorMessage="1" sqref="D59">
      <formula1>$AW$33:$AW$36</formula1>
    </dataValidation>
    <dataValidation type="list" allowBlank="1" showInputMessage="1" showErrorMessage="1" sqref="D60">
      <formula1>$AX$77:$AX$79</formula1>
    </dataValidation>
    <dataValidation type="list" allowBlank="1" showInputMessage="1" showErrorMessage="1" sqref="D61">
      <formula1>$AX$40:$AX$43</formula1>
    </dataValidation>
    <dataValidation type="list" allowBlank="1" showInputMessage="1" showErrorMessage="1" sqref="D62">
      <formula1>$AX$47:$AX$51</formula1>
    </dataValidation>
    <dataValidation type="list" allowBlank="1" showInputMessage="1" showErrorMessage="1" sqref="C28">
      <formula1>$AH$31:$AH$39</formula1>
    </dataValidation>
    <dataValidation type="list" allowBlank="1" showInputMessage="1" showErrorMessage="1" sqref="F28">
      <formula1>$AI$31:$AI$39</formula1>
    </dataValidation>
    <dataValidation type="list" allowBlank="1" showInputMessage="1" showErrorMessage="1" sqref="C29">
      <formula1>$AG$44:$AG$50</formula1>
    </dataValidation>
    <dataValidation type="list" allowBlank="1" showInputMessage="1" showErrorMessage="1" sqref="D29">
      <formula1>$AH$44:$AH$48</formula1>
    </dataValidation>
    <dataValidation type="list" allowBlank="1" showInputMessage="1" showErrorMessage="1" sqref="C30">
      <formula1>$AG$53:$AG$67</formula1>
    </dataValidation>
    <dataValidation type="list" allowBlank="1" showInputMessage="1" showErrorMessage="1" sqref="D30">
      <formula1>$AH$53:$AH$65</formula1>
    </dataValidation>
    <dataValidation type="list" allowBlank="1" showInputMessage="1" showErrorMessage="1" sqref="C31">
      <formula1>$AG$70:$AG$81</formula1>
    </dataValidation>
    <dataValidation type="list" allowBlank="1" showInputMessage="1" showErrorMessage="1" sqref="D31">
      <formula1>$AH$70:$AH$79</formula1>
    </dataValidation>
    <dataValidation type="list" allowBlank="1" showInputMessage="1" showErrorMessage="1" sqref="D32">
      <formula1>$AH$84:$AH$85</formula1>
    </dataValidation>
    <dataValidation type="list" allowBlank="1" showInputMessage="1" showErrorMessage="1" sqref="D33">
      <formula1>$AH$90:$AH$91</formula1>
    </dataValidation>
    <dataValidation type="list" allowBlank="1" showInputMessage="1" showErrorMessage="1" sqref="C36">
      <formula1>$BH$13:$BH$20</formula1>
    </dataValidation>
    <dataValidation type="list" allowBlank="1" showInputMessage="1" showErrorMessage="1" sqref="D36">
      <formula1>$BI$13:$BI$18</formula1>
    </dataValidation>
    <dataValidation type="list" allowBlank="1" showInputMessage="1" showErrorMessage="1" sqref="C38">
      <formula1>$BI$28:$BI$33</formula1>
    </dataValidation>
    <dataValidation type="list" allowBlank="1" showInputMessage="1" showErrorMessage="1" sqref="D38">
      <formula1>$BJ$28:$BJ$31</formula1>
    </dataValidation>
    <dataValidation type="list" allowBlank="1" showInputMessage="1" showErrorMessage="1" sqref="D37">
      <formula1>$BJ$22:$BJ$23</formula1>
    </dataValidation>
    <dataValidation type="list" allowBlank="1" showInputMessage="1" showErrorMessage="1" sqref="C39">
      <formula1>$BH$35:$BH$39</formula1>
    </dataValidation>
    <dataValidation type="list" allowBlank="1" showInputMessage="1" showErrorMessage="1" sqref="C40">
      <formula1>$BI$41:$BI$44</formula1>
    </dataValidation>
    <dataValidation type="list" allowBlank="1" showInputMessage="1" showErrorMessage="1" sqref="C42">
      <formula1>$BH$47:$BH$50</formula1>
    </dataValidation>
    <dataValidation type="list" allowBlank="1" showInputMessage="1" showErrorMessage="1" sqref="D42">
      <formula1>$BI$47:$BI$49</formula1>
    </dataValidation>
    <dataValidation allowBlank="1" showInputMessage="1" showErrorMessage="1" sqref="D41"/>
    <dataValidation type="list" allowBlank="1" showInputMessage="1" showErrorMessage="1" sqref="C43">
      <formula1>$BH$53:$BH$56</formula1>
    </dataValidation>
    <dataValidation type="list" allowBlank="1" showInputMessage="1" showErrorMessage="1" sqref="C65">
      <formula1>$BN$54:$BN$63</formula1>
    </dataValidation>
    <dataValidation type="list" allowBlank="1" showInputMessage="1" showErrorMessage="1" sqref="C66">
      <formula1>$BN$65:$BN$74</formula1>
    </dataValidation>
    <dataValidation type="list" allowBlank="1" showInputMessage="1" showErrorMessage="1" sqref="D66">
      <formula1>$BO$65:$BO$72</formula1>
    </dataValidation>
    <dataValidation type="list" allowBlank="1" showInputMessage="1" showErrorMessage="1" sqref="D48">
      <formula1>$BC$57:$BC$65</formula1>
    </dataValidation>
    <dataValidation type="list" allowBlank="1" showInputMessage="1" showErrorMessage="1" sqref="D50">
      <formula1>$BC$71:$BC$73</formula1>
    </dataValidation>
    <dataValidation type="list" allowBlank="1" showInputMessage="1" showErrorMessage="1" sqref="D52">
      <formula1>$BC$77:$BC$81</formula1>
    </dataValidation>
    <dataValidation type="list" allowBlank="1" showInputMessage="1" showErrorMessage="1" sqref="D51">
      <formula1>$BC$86:$BC$89</formula1>
    </dataValidation>
    <dataValidation type="list" allowBlank="1" showInputMessage="1" showErrorMessage="1" sqref="D49">
      <formula1>$BD$95:$BD$102</formula1>
    </dataValidation>
    <dataValidation type="list" allowBlank="1" showInputMessage="1" showErrorMessage="1" sqref="D72">
      <formula1>$BO$76:$BO$80</formula1>
    </dataValidation>
    <dataValidation type="list" allowBlank="1" showInputMessage="1" showErrorMessage="1" sqref="C70">
      <formula1>$BN$84:$BN$87</formula1>
    </dataValidation>
    <dataValidation type="list" allowBlank="1" showInputMessage="1" showErrorMessage="1" sqref="C68">
      <formula1>$BN$94:$BN$99</formula1>
    </dataValidation>
    <dataValidation type="list" allowBlank="1" showInputMessage="1" showErrorMessage="1" sqref="D68">
      <formula1>$BO$94:$BO$97</formula1>
    </dataValidation>
    <dataValidation type="list" allowBlank="1" showInputMessage="1" showErrorMessage="1" sqref="D69">
      <formula1>$BO$101:$BO$102</formula1>
    </dataValidation>
    <dataValidation type="list" allowBlank="1" showInputMessage="1" showErrorMessage="1" sqref="C73">
      <formula1>$BN$106:$BN$109</formula1>
    </dataValidation>
    <dataValidation type="list" allowBlank="1" showInputMessage="1" showErrorMessage="1" sqref="D73">
      <formula1>$BO$106:$BO$107</formula1>
    </dataValidation>
    <dataValidation type="list" allowBlank="1" showInputMessage="1" showErrorMessage="1" sqref="C53">
      <formula1>$AQ$13:$AQ$17</formula1>
    </dataValidation>
    <dataValidation type="list" allowBlank="1" showInputMessage="1" showErrorMessage="1" sqref="C49">
      <formula1>$BB$95:$BB$104</formula1>
    </dataValidation>
    <dataValidation type="list" allowBlank="1" showInputMessage="1" showErrorMessage="1" sqref="C71">
      <formula1>$BN$111:$BN$116</formula1>
    </dataValidation>
    <dataValidation type="list" allowBlank="1" showInputMessage="1" showErrorMessage="1" sqref="D71">
      <formula1>$BO$111:$BO$114</formula1>
    </dataValidation>
    <dataValidation type="list" allowBlank="1" showInputMessage="1" showErrorMessage="1" sqref="C23">
      <formula1>$AC$28:$AC$31</formula1>
    </dataValidation>
    <dataValidation type="list" allowBlank="1" showInputMessage="1" showErrorMessage="1" sqref="C58">
      <formula1>$AV$55:$AV$59</formula1>
    </dataValidation>
    <dataValidation type="list" allowBlank="1" showInputMessage="1" showErrorMessage="1" sqref="C61">
      <formula1>$AV$40:$AV$45</formula1>
    </dataValidation>
    <dataValidation type="list" allowBlank="1" showInputMessage="1" showErrorMessage="1" sqref="C57">
      <formula1>$AV$69:$AV$75</formula1>
    </dataValidation>
    <dataValidation type="list" allowBlank="1" showInputMessage="1" showErrorMessage="1" sqref="C59">
      <formula1>$AV$33:$AV$38</formula1>
    </dataValidation>
    <dataValidation type="list" allowBlank="1" showInputMessage="1" showErrorMessage="1" sqref="C60">
      <formula1>$AV$77:$AV$81</formula1>
    </dataValidation>
    <dataValidation type="list" allowBlank="1" showInputMessage="1" showErrorMessage="1" sqref="C62">
      <formula1>$AV$47:$AV$53</formula1>
    </dataValidation>
    <dataValidation type="list" allowBlank="1" showInputMessage="1" showErrorMessage="1" sqref="D28">
      <formula1>$AG$31:$AG$41</formula1>
    </dataValidation>
    <dataValidation type="list" allowBlank="1" showInputMessage="1" showErrorMessage="1" sqref="D47">
      <formula1>$BC$37:$BC$52</formula1>
    </dataValidation>
    <dataValidation type="list" allowBlank="1" showInputMessage="1" showErrorMessage="1" sqref="C52">
      <formula1>$BB$77:$BB$83</formula1>
    </dataValidation>
    <dataValidation type="list" allowBlank="1" showInputMessage="1" showErrorMessage="1" sqref="C48">
      <formula1>$BB$60:$BB$68</formula1>
    </dataValidation>
    <dataValidation type="list" allowBlank="1" showInputMessage="1" showErrorMessage="1" sqref="C51">
      <formula1>$BB$86:$BB$91</formula1>
    </dataValidation>
    <dataValidation type="list" allowBlank="1" showInputMessage="1" showErrorMessage="1" sqref="C69">
      <formula1>$BN$101:$BN$104</formula1>
    </dataValidation>
    <dataValidation type="list" allowBlank="1" showInputMessage="1" showErrorMessage="1" sqref="C67">
      <formula1>$BN$125:$BN$128</formula1>
    </dataValidation>
    <dataValidation type="list" allowBlank="1" showInputMessage="1" showErrorMessage="1" sqref="C72">
      <formula1>$BN$76:$BN$82</formula1>
    </dataValidation>
    <dataValidation type="list" allowBlank="1" showInputMessage="1" showErrorMessage="1" sqref="C50">
      <formula1>$BB$71:$BB$74</formula1>
    </dataValidation>
    <dataValidation type="list" allowBlank="1" showInputMessage="1" showErrorMessage="1" sqref="C27">
      <formula1>$AG$13:$AG$28</formula1>
    </dataValidation>
    <dataValidation type="list" allowBlank="1" showInputMessage="1" showErrorMessage="1" sqref="D27">
      <formula1>$AH$13:$AH$26</formula1>
    </dataValidation>
  </dataValidations>
  <hyperlinks>
    <hyperlink ref="I1" r:id="rId1" display=" www.northcapepubs.com"/>
    <hyperlink ref="I81" r:id="rId2" display=" www.northcapepubs.c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48"/>
  <sheetViews>
    <sheetView zoomScale="90" zoomScaleNormal="90" workbookViewId="0" topLeftCell="A1">
      <pane ySplit="9" topLeftCell="BM10" activePane="bottomLeft" state="frozen"/>
      <selection pane="topLeft" activeCell="A1" sqref="A1"/>
      <selection pane="bottomLeft" activeCell="BV28" sqref="BV28"/>
    </sheetView>
  </sheetViews>
  <sheetFormatPr defaultColWidth="9.140625" defaultRowHeight="12.75"/>
  <cols>
    <col min="1" max="1" width="2.421875" style="18" customWidth="1"/>
    <col min="2" max="2" width="27.140625" style="2" customWidth="1"/>
    <col min="3" max="3" width="33.140625" style="1" customWidth="1"/>
    <col min="4" max="4" width="31.421875" style="1" customWidth="1"/>
    <col min="5" max="5" width="2.00390625" style="1" hidden="1" customWidth="1"/>
    <col min="6" max="6" width="32.140625" style="1" hidden="1" customWidth="1"/>
    <col min="7" max="7" width="35.421875" style="14" customWidth="1"/>
    <col min="8" max="8" width="36.421875" style="1" customWidth="1"/>
    <col min="9" max="9" width="40.421875" style="1" customWidth="1"/>
    <col min="10" max="10" width="2.140625" style="1" customWidth="1"/>
    <col min="11" max="11" width="0.71875" style="1" customWidth="1"/>
    <col min="12" max="12" width="1.7109375" style="1" customWidth="1"/>
    <col min="13" max="13" width="11.140625" style="1" customWidth="1"/>
    <col min="14" max="14" width="3.421875" style="1" customWidth="1"/>
    <col min="15" max="15" width="18.140625" style="0" customWidth="1"/>
    <col min="16" max="16" width="14.421875" style="0" customWidth="1"/>
    <col min="17" max="17" width="9.140625" style="1" customWidth="1"/>
    <col min="18" max="18" width="13.7109375" style="1" customWidth="1"/>
    <col min="19" max="20" width="9.140625" style="1" customWidth="1"/>
    <col min="21" max="21" width="9.140625" style="1" hidden="1" customWidth="1"/>
    <col min="22" max="22" width="12.57421875" style="1" hidden="1" customWidth="1"/>
    <col min="23" max="23" width="14.140625" style="1" hidden="1" customWidth="1"/>
    <col min="24" max="24" width="12.7109375" style="1" hidden="1" customWidth="1"/>
    <col min="25" max="25" width="12.57421875" style="1" hidden="1" customWidth="1"/>
    <col min="26" max="28" width="9.140625" style="1" hidden="1" customWidth="1"/>
    <col min="29" max="29" width="12.421875" style="1" hidden="1" customWidth="1"/>
    <col min="30" max="30" width="9.140625" style="1" hidden="1" customWidth="1"/>
    <col min="31" max="31" width="11.140625" style="1" hidden="1" customWidth="1"/>
    <col min="32" max="32" width="12.00390625" style="1" hidden="1" customWidth="1"/>
    <col min="33" max="33" width="19.00390625" style="1" hidden="1" customWidth="1"/>
    <col min="34" max="34" width="20.8515625" style="1" hidden="1" customWidth="1"/>
    <col min="35" max="35" width="15.00390625" style="1" hidden="1" customWidth="1"/>
    <col min="36" max="37" width="9.140625" style="1" hidden="1" customWidth="1"/>
    <col min="38" max="38" width="12.421875" style="1" hidden="1" customWidth="1"/>
    <col min="39" max="39" width="18.421875" style="1" hidden="1" customWidth="1"/>
    <col min="40" max="42" width="9.140625" style="1" hidden="1" customWidth="1"/>
    <col min="43" max="43" width="23.57421875" style="1" hidden="1" customWidth="1"/>
    <col min="44" max="47" width="9.140625" style="1" hidden="1" customWidth="1"/>
    <col min="48" max="48" width="12.00390625" style="1" hidden="1" customWidth="1"/>
    <col min="49" max="49" width="9.140625" style="1" hidden="1" customWidth="1"/>
    <col min="50" max="50" width="20.28125" style="1" hidden="1" customWidth="1"/>
    <col min="51" max="52" width="9.140625" style="1" hidden="1" customWidth="1"/>
    <col min="53" max="53" width="9.57421875" style="1" hidden="1" customWidth="1"/>
    <col min="54" max="54" width="21.57421875" style="1" hidden="1" customWidth="1"/>
    <col min="55" max="55" width="29.421875" style="1" hidden="1" customWidth="1"/>
    <col min="56" max="56" width="12.00390625" style="24" hidden="1" customWidth="1"/>
    <col min="57" max="57" width="6.421875" style="1" hidden="1" customWidth="1"/>
    <col min="58" max="58" width="13.00390625" style="1" hidden="1" customWidth="1"/>
    <col min="59" max="59" width="11.28125" style="1" hidden="1" customWidth="1"/>
    <col min="60" max="60" width="15.28125" style="1" hidden="1" customWidth="1"/>
    <col min="61" max="61" width="30.57421875" style="1" hidden="1" customWidth="1"/>
    <col min="62" max="62" width="13.421875" style="1" hidden="1" customWidth="1"/>
    <col min="63" max="63" width="9.140625" style="1" hidden="1" customWidth="1"/>
    <col min="64" max="64" width="9.8515625" style="1" hidden="1" customWidth="1"/>
    <col min="65" max="65" width="10.57421875" style="1" hidden="1" customWidth="1"/>
    <col min="66" max="66" width="17.7109375" style="1" hidden="1" customWidth="1"/>
    <col min="67" max="67" width="36.57421875" style="1" hidden="1" customWidth="1"/>
    <col min="68" max="68" width="19.8515625" style="1" hidden="1" customWidth="1"/>
    <col min="69" max="16384" width="9.140625" style="1" customWidth="1"/>
  </cols>
  <sheetData>
    <row r="1" spans="1:69" ht="24" customHeight="1">
      <c r="A1" s="293" t="s">
        <v>440</v>
      </c>
      <c r="B1" s="261"/>
      <c r="C1" s="262"/>
      <c r="D1" s="263"/>
      <c r="E1" s="263"/>
      <c r="F1" s="263"/>
      <c r="G1" s="264"/>
      <c r="H1" s="263"/>
      <c r="I1" s="265" t="s">
        <v>436</v>
      </c>
      <c r="J1" s="266"/>
      <c r="BQ1" s="1" t="s">
        <v>40</v>
      </c>
    </row>
    <row r="2" spans="1:10" ht="20.25" customHeight="1">
      <c r="A2" s="20"/>
      <c r="B2" s="40" t="s">
        <v>32</v>
      </c>
      <c r="C2" s="210"/>
      <c r="D2" s="77"/>
      <c r="E2" s="77"/>
      <c r="F2" s="77"/>
      <c r="G2" s="77"/>
      <c r="H2" s="78"/>
      <c r="I2" s="78"/>
      <c r="J2" s="19"/>
    </row>
    <row r="3" spans="1:10" ht="15.75" customHeight="1">
      <c r="A3" s="20"/>
      <c r="B3" s="76"/>
      <c r="C3" s="210"/>
      <c r="D3" s="75"/>
      <c r="E3" s="75"/>
      <c r="F3" s="75"/>
      <c r="G3" s="79"/>
      <c r="H3" s="80"/>
      <c r="I3" s="295" t="s">
        <v>442</v>
      </c>
      <c r="J3" s="19"/>
    </row>
    <row r="4" spans="1:10" ht="18" customHeight="1">
      <c r="A4" s="20"/>
      <c r="B4" s="76"/>
      <c r="C4" s="75" t="s">
        <v>437</v>
      </c>
      <c r="D4" s="75"/>
      <c r="E4" s="75"/>
      <c r="F4" s="75"/>
      <c r="G4" s="79"/>
      <c r="H4" s="80"/>
      <c r="I4" s="80"/>
      <c r="J4" s="19"/>
    </row>
    <row r="5" spans="1:10" ht="32.25" customHeight="1">
      <c r="A5" s="20"/>
      <c r="B5" s="76"/>
      <c r="C5" s="362" t="s">
        <v>174</v>
      </c>
      <c r="D5" s="362"/>
      <c r="E5" s="362"/>
      <c r="F5" s="362"/>
      <c r="G5" s="362"/>
      <c r="H5" s="362"/>
      <c r="I5" s="81"/>
      <c r="J5" s="19"/>
    </row>
    <row r="6" spans="1:10" ht="8.25" customHeight="1">
      <c r="A6" s="20"/>
      <c r="B6" s="76"/>
      <c r="C6" s="81"/>
      <c r="D6" s="81"/>
      <c r="E6" s="81"/>
      <c r="F6" s="81"/>
      <c r="G6" s="81"/>
      <c r="H6" s="81"/>
      <c r="I6" s="81"/>
      <c r="J6" s="19"/>
    </row>
    <row r="7" spans="1:14" ht="6.75" customHeight="1">
      <c r="A7" s="21"/>
      <c r="B7" s="82"/>
      <c r="C7" s="80"/>
      <c r="D7" s="80"/>
      <c r="E7" s="80"/>
      <c r="F7" s="80"/>
      <c r="G7" s="83"/>
      <c r="H7" s="78"/>
      <c r="I7" s="78"/>
      <c r="J7" s="19"/>
      <c r="L7" s="141"/>
      <c r="M7" s="141"/>
      <c r="N7" s="141"/>
    </row>
    <row r="8" spans="1:70" ht="21.75" customHeight="1">
      <c r="A8" s="22"/>
      <c r="B8" s="267" t="s">
        <v>173</v>
      </c>
      <c r="C8" s="267" t="s">
        <v>372</v>
      </c>
      <c r="D8" s="267" t="s">
        <v>59</v>
      </c>
      <c r="E8" s="268"/>
      <c r="F8" s="269" t="s">
        <v>41</v>
      </c>
      <c r="G8" s="267" t="s">
        <v>38</v>
      </c>
      <c r="H8" s="267" t="s">
        <v>98</v>
      </c>
      <c r="I8" s="267" t="s">
        <v>41</v>
      </c>
      <c r="J8" s="270"/>
      <c r="K8" s="271"/>
      <c r="L8" s="272"/>
      <c r="M8" s="273" t="s">
        <v>385</v>
      </c>
      <c r="N8" s="141"/>
      <c r="R8" s="133"/>
      <c r="S8" s="134" t="s">
        <v>373</v>
      </c>
      <c r="T8" s="133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7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3"/>
      <c r="BR8" s="133"/>
    </row>
    <row r="9" spans="1:14" ht="19.5" customHeight="1">
      <c r="A9" s="35"/>
      <c r="B9" s="343" t="s">
        <v>439</v>
      </c>
      <c r="C9" s="344">
        <f>C11</f>
        <v>100000</v>
      </c>
      <c r="D9" s="345"/>
      <c r="E9" s="346"/>
      <c r="F9" s="346"/>
      <c r="G9" s="347"/>
      <c r="H9" s="348"/>
      <c r="I9" s="348"/>
      <c r="J9" s="19"/>
      <c r="L9" s="141"/>
      <c r="M9" s="145"/>
      <c r="N9" s="141"/>
    </row>
    <row r="10" spans="1:14" ht="17.25" customHeight="1">
      <c r="A10" s="34"/>
      <c r="B10" s="68" t="s">
        <v>0</v>
      </c>
      <c r="C10" s="296" t="s">
        <v>175</v>
      </c>
      <c r="D10" s="109"/>
      <c r="E10" s="112"/>
      <c r="F10" s="112"/>
      <c r="G10" s="224" t="s">
        <v>374</v>
      </c>
      <c r="H10" s="113"/>
      <c r="I10" s="113"/>
      <c r="J10" s="19"/>
      <c r="L10" s="141"/>
      <c r="M10" s="145"/>
      <c r="N10" s="141"/>
    </row>
    <row r="11" spans="1:62" ht="15.75" customHeight="1">
      <c r="A11" s="34"/>
      <c r="B11" s="68" t="s">
        <v>1</v>
      </c>
      <c r="C11" s="115">
        <v>100000</v>
      </c>
      <c r="D11" s="109"/>
      <c r="E11" s="112"/>
      <c r="F11" s="112"/>
      <c r="G11" s="226">
        <f>VLOOKUP($C$11,$W$13:$Y$126,3,TRUE)</f>
        <v>14946</v>
      </c>
      <c r="H11" s="113"/>
      <c r="I11" s="113"/>
      <c r="J11" s="19"/>
      <c r="L11" s="141"/>
      <c r="M11" s="145"/>
      <c r="N11" s="141"/>
      <c r="U11" s="363" t="s">
        <v>73</v>
      </c>
      <c r="V11" s="363"/>
      <c r="W11" s="363"/>
      <c r="X11" s="363"/>
      <c r="Y11" s="363"/>
      <c r="Z11"/>
      <c r="AA11" s="359" t="s">
        <v>7</v>
      </c>
      <c r="AB11" s="359"/>
      <c r="AC11" s="359"/>
      <c r="AD11"/>
      <c r="AE11" s="358" t="s">
        <v>58</v>
      </c>
      <c r="AF11" s="359"/>
      <c r="AG11" s="359"/>
      <c r="AH11" s="359"/>
      <c r="AI11" s="44"/>
      <c r="AJ11"/>
      <c r="AK11" s="359" t="s">
        <v>14</v>
      </c>
      <c r="AL11" s="359"/>
      <c r="AM11" s="359"/>
      <c r="AN11"/>
      <c r="AO11" s="357" t="s">
        <v>92</v>
      </c>
      <c r="AP11" s="357"/>
      <c r="AQ11" s="357"/>
      <c r="AR11" s="357"/>
      <c r="AS11"/>
      <c r="AY11"/>
      <c r="BF11" s="360" t="s">
        <v>164</v>
      </c>
      <c r="BG11" s="361"/>
      <c r="BH11" s="361"/>
      <c r="BI11" s="361"/>
      <c r="BJ11" s="57"/>
    </row>
    <row r="12" spans="1:67" s="24" customFormat="1" ht="15.75" customHeight="1">
      <c r="A12" s="36"/>
      <c r="B12" s="69" t="s">
        <v>2</v>
      </c>
      <c r="C12" s="116" t="s">
        <v>81</v>
      </c>
      <c r="D12" s="110"/>
      <c r="E12" s="110"/>
      <c r="F12" s="110"/>
      <c r="G12" s="224" t="str">
        <f>VLOOKUP($C$11,$AK$13:$AM$30,3,TRUE)</f>
        <v>D28291-3SA</v>
      </c>
      <c r="H12" s="114"/>
      <c r="I12" s="113"/>
      <c r="J12" s="23"/>
      <c r="L12" s="142"/>
      <c r="M12" s="146"/>
      <c r="N12" s="142"/>
      <c r="O12"/>
      <c r="P12"/>
      <c r="U12" s="25" t="s">
        <v>0</v>
      </c>
      <c r="V12" s="25" t="s">
        <v>42</v>
      </c>
      <c r="W12" s="26" t="s">
        <v>45</v>
      </c>
      <c r="X12" s="25" t="s">
        <v>43</v>
      </c>
      <c r="Y12" s="25" t="s">
        <v>42</v>
      </c>
      <c r="Z12" s="3"/>
      <c r="AA12" s="25" t="s">
        <v>46</v>
      </c>
      <c r="AB12" s="25" t="s">
        <v>47</v>
      </c>
      <c r="AC12" s="25" t="s">
        <v>7</v>
      </c>
      <c r="AD12" s="3"/>
      <c r="AE12" s="27" t="s">
        <v>46</v>
      </c>
      <c r="AF12" s="27" t="s">
        <v>47</v>
      </c>
      <c r="AG12" s="27" t="s">
        <v>2</v>
      </c>
      <c r="AH12" s="25" t="s">
        <v>59</v>
      </c>
      <c r="AI12" s="45"/>
      <c r="AJ12" s="3"/>
      <c r="AK12" s="25" t="s">
        <v>46</v>
      </c>
      <c r="AL12" s="25" t="s">
        <v>47</v>
      </c>
      <c r="AM12" s="25" t="s">
        <v>14</v>
      </c>
      <c r="AN12" s="3"/>
      <c r="AO12" s="25" t="s">
        <v>46</v>
      </c>
      <c r="AP12" s="25" t="s">
        <v>47</v>
      </c>
      <c r="AQ12" s="25" t="s">
        <v>41</v>
      </c>
      <c r="AR12" s="25" t="s">
        <v>59</v>
      </c>
      <c r="AS12" s="3"/>
      <c r="AT12" s="1"/>
      <c r="AU12" s="1"/>
      <c r="AV12" s="1"/>
      <c r="AW12" s="1"/>
      <c r="AX12" s="1"/>
      <c r="AY12" s="3"/>
      <c r="AZ12" s="1"/>
      <c r="BA12" s="1"/>
      <c r="BB12" s="1"/>
      <c r="BC12" s="1"/>
      <c r="BF12" s="25" t="s">
        <v>46</v>
      </c>
      <c r="BG12" s="25" t="s">
        <v>47</v>
      </c>
      <c r="BH12" s="25" t="s">
        <v>110</v>
      </c>
      <c r="BI12" s="25" t="s">
        <v>59</v>
      </c>
      <c r="BJ12" s="45"/>
      <c r="BL12" s="1"/>
      <c r="BM12" s="1"/>
      <c r="BN12" s="1"/>
      <c r="BO12" s="1"/>
    </row>
    <row r="13" spans="1:67" s="24" customFormat="1" ht="15.75" customHeight="1">
      <c r="A13" s="37"/>
      <c r="B13" s="69" t="s">
        <v>3</v>
      </c>
      <c r="C13" s="108"/>
      <c r="D13" s="111"/>
      <c r="E13" s="108"/>
      <c r="F13" s="108"/>
      <c r="G13" s="228"/>
      <c r="H13" s="114"/>
      <c r="I13" s="113"/>
      <c r="J13" s="23"/>
      <c r="L13" s="142"/>
      <c r="M13" s="146" t="s">
        <v>40</v>
      </c>
      <c r="N13" s="142"/>
      <c r="O13"/>
      <c r="P13"/>
      <c r="U13" s="29" t="s">
        <v>44</v>
      </c>
      <c r="V13" s="7">
        <v>13728</v>
      </c>
      <c r="W13" s="30">
        <v>80</v>
      </c>
      <c r="X13" s="30">
        <v>120</v>
      </c>
      <c r="Y13" s="7">
        <v>13728</v>
      </c>
      <c r="Z13" s="3"/>
      <c r="AA13" s="31">
        <v>1</v>
      </c>
      <c r="AB13" s="31">
        <v>15000</v>
      </c>
      <c r="AC13" s="32" t="s">
        <v>50</v>
      </c>
      <c r="AD13" s="3"/>
      <c r="AE13" s="33">
        <v>1</v>
      </c>
      <c r="AF13" s="33">
        <v>500</v>
      </c>
      <c r="AG13" s="28" t="s">
        <v>60</v>
      </c>
      <c r="AH13" s="3" t="s">
        <v>445</v>
      </c>
      <c r="AI13" s="3"/>
      <c r="AJ13" s="3"/>
      <c r="AK13" s="31">
        <v>1</v>
      </c>
      <c r="AL13" s="31">
        <v>16000</v>
      </c>
      <c r="AM13" s="32" t="s">
        <v>77</v>
      </c>
      <c r="AN13" s="3"/>
      <c r="AO13" s="31">
        <v>81</v>
      </c>
      <c r="AP13" s="31">
        <v>50000</v>
      </c>
      <c r="AQ13" s="32" t="s">
        <v>217</v>
      </c>
      <c r="AR13" s="25" t="s">
        <v>93</v>
      </c>
      <c r="AS13" s="3"/>
      <c r="AT13" s="1"/>
      <c r="AU13" s="1"/>
      <c r="AV13" s="1"/>
      <c r="AW13" s="1"/>
      <c r="AX13" s="1"/>
      <c r="AY13" s="3"/>
      <c r="AZ13" s="1"/>
      <c r="BA13" s="1"/>
      <c r="BB13" s="1"/>
      <c r="BC13" s="1"/>
      <c r="BF13" s="31">
        <v>1</v>
      </c>
      <c r="BG13" s="31">
        <v>25000</v>
      </c>
      <c r="BH13" s="39" t="s">
        <v>170</v>
      </c>
      <c r="BI13" s="38" t="s">
        <v>460</v>
      </c>
      <c r="BJ13" s="58" t="s">
        <v>313</v>
      </c>
      <c r="BL13" s="1"/>
      <c r="BM13" s="1"/>
      <c r="BN13" s="1"/>
      <c r="BO13" s="1"/>
    </row>
    <row r="14" spans="1:67" s="24" customFormat="1" ht="15.75" customHeight="1">
      <c r="A14" s="34"/>
      <c r="B14" s="72"/>
      <c r="C14" s="117"/>
      <c r="D14" s="99"/>
      <c r="E14" s="117"/>
      <c r="F14" s="117"/>
      <c r="G14" s="229"/>
      <c r="H14" s="230"/>
      <c r="I14" s="118"/>
      <c r="J14" s="19"/>
      <c r="L14" s="142"/>
      <c r="M14" s="146"/>
      <c r="N14" s="142"/>
      <c r="O14"/>
      <c r="P14"/>
      <c r="U14" s="29" t="s">
        <v>44</v>
      </c>
      <c r="V14" s="7">
        <v>13759</v>
      </c>
      <c r="W14" s="30">
        <v>121</v>
      </c>
      <c r="X14" s="30">
        <v>307</v>
      </c>
      <c r="Y14" s="7">
        <v>13759</v>
      </c>
      <c r="Z14" s="3"/>
      <c r="AA14" s="31">
        <v>15001</v>
      </c>
      <c r="AB14" s="31">
        <v>55000</v>
      </c>
      <c r="AC14" s="32" t="s">
        <v>51</v>
      </c>
      <c r="AD14" s="3"/>
      <c r="AE14" s="33">
        <v>501</v>
      </c>
      <c r="AF14" s="33">
        <v>38000</v>
      </c>
      <c r="AG14" s="28" t="s">
        <v>61</v>
      </c>
      <c r="AH14" s="3" t="s">
        <v>447</v>
      </c>
      <c r="AI14" s="3"/>
      <c r="AJ14" s="3"/>
      <c r="AK14" s="31">
        <v>16001</v>
      </c>
      <c r="AL14" s="31">
        <v>35000</v>
      </c>
      <c r="AM14" s="32" t="s">
        <v>74</v>
      </c>
      <c r="AN14" s="3"/>
      <c r="AO14" s="31">
        <v>50001</v>
      </c>
      <c r="AP14" s="31">
        <v>2110000</v>
      </c>
      <c r="AQ14" s="32" t="s">
        <v>218</v>
      </c>
      <c r="AR14" s="25" t="s">
        <v>94</v>
      </c>
      <c r="AS14" s="3"/>
      <c r="AT14" s="1"/>
      <c r="AU14" s="1"/>
      <c r="AV14" s="1"/>
      <c r="AW14" s="1"/>
      <c r="AX14" s="1"/>
      <c r="AY14" s="3"/>
      <c r="AZ14" s="1"/>
      <c r="BA14" s="1"/>
      <c r="BB14" s="1"/>
      <c r="BC14" s="1"/>
      <c r="BF14" s="31">
        <v>25001</v>
      </c>
      <c r="BG14" s="31">
        <v>32000</v>
      </c>
      <c r="BH14" s="39" t="s">
        <v>221</v>
      </c>
      <c r="BI14" s="38" t="s">
        <v>460</v>
      </c>
      <c r="BJ14" s="58" t="s">
        <v>314</v>
      </c>
      <c r="BL14" s="1"/>
      <c r="BM14" s="1"/>
      <c r="BN14" s="1"/>
      <c r="BO14" s="1"/>
    </row>
    <row r="15" spans="1:67" s="24" customFormat="1" ht="15.75" customHeight="1">
      <c r="A15" s="35"/>
      <c r="B15" s="70" t="s">
        <v>10</v>
      </c>
      <c r="C15" s="119"/>
      <c r="D15" s="120"/>
      <c r="E15" s="119"/>
      <c r="F15" s="119"/>
      <c r="G15" s="231"/>
      <c r="H15" s="232"/>
      <c r="I15" s="121"/>
      <c r="J15" s="19"/>
      <c r="L15" s="142"/>
      <c r="M15" s="146"/>
      <c r="N15" s="142"/>
      <c r="O15"/>
      <c r="P15"/>
      <c r="U15" s="6" t="s">
        <v>44</v>
      </c>
      <c r="V15" s="7">
        <v>13789</v>
      </c>
      <c r="W15" s="8">
        <v>308</v>
      </c>
      <c r="X15" s="8">
        <v>539</v>
      </c>
      <c r="Y15" s="7">
        <v>13789</v>
      </c>
      <c r="Z15"/>
      <c r="AA15" s="9">
        <v>55001</v>
      </c>
      <c r="AB15" s="9">
        <v>550000</v>
      </c>
      <c r="AC15" s="10" t="s">
        <v>57</v>
      </c>
      <c r="AD15"/>
      <c r="AE15" s="12">
        <v>38001</v>
      </c>
      <c r="AF15" s="12">
        <v>75000</v>
      </c>
      <c r="AG15" s="13" t="s">
        <v>62</v>
      </c>
      <c r="AH15" s="3" t="s">
        <v>447</v>
      </c>
      <c r="AI15"/>
      <c r="AJ15"/>
      <c r="AK15" s="9">
        <v>35001</v>
      </c>
      <c r="AL15" s="9">
        <v>65000</v>
      </c>
      <c r="AM15" s="10" t="s">
        <v>78</v>
      </c>
      <c r="AN15"/>
      <c r="AO15" s="9">
        <v>2110001</v>
      </c>
      <c r="AP15" s="9">
        <v>6099905</v>
      </c>
      <c r="AQ15" s="10" t="s">
        <v>216</v>
      </c>
      <c r="AR15" s="5">
        <v>2</v>
      </c>
      <c r="AS15"/>
      <c r="AT15" s="1"/>
      <c r="AU15" s="1"/>
      <c r="AV15" s="1"/>
      <c r="AW15" s="1"/>
      <c r="AX15" s="1"/>
      <c r="AY15"/>
      <c r="AZ15" s="1"/>
      <c r="BA15" s="1"/>
      <c r="BB15" s="1"/>
      <c r="BC15" s="1"/>
      <c r="BF15" s="31">
        <v>32001</v>
      </c>
      <c r="BG15" s="31">
        <v>50000</v>
      </c>
      <c r="BH15" s="39" t="s">
        <v>310</v>
      </c>
      <c r="BI15" s="38" t="s">
        <v>460</v>
      </c>
      <c r="BJ15" s="58" t="s">
        <v>314</v>
      </c>
      <c r="BL15" s="1"/>
      <c r="BM15" s="1"/>
      <c r="BN15" s="1"/>
      <c r="BO15" s="1"/>
    </row>
    <row r="16" spans="1:67" s="24" customFormat="1" ht="15.75" customHeight="1">
      <c r="A16" s="34"/>
      <c r="B16" s="68" t="s">
        <v>5</v>
      </c>
      <c r="C16" s="112">
        <v>6635448</v>
      </c>
      <c r="D16" s="109"/>
      <c r="E16" s="112"/>
      <c r="F16" s="112"/>
      <c r="G16" s="111"/>
      <c r="H16" s="113"/>
      <c r="I16" s="114" t="s">
        <v>365</v>
      </c>
      <c r="J16" s="19"/>
      <c r="L16" s="142"/>
      <c r="M16" s="146"/>
      <c r="N16" s="142"/>
      <c r="O16"/>
      <c r="P16"/>
      <c r="U16" s="6" t="s">
        <v>44</v>
      </c>
      <c r="V16" s="7">
        <v>13820</v>
      </c>
      <c r="W16" s="8">
        <v>540</v>
      </c>
      <c r="X16" s="8">
        <v>696</v>
      </c>
      <c r="Y16" s="7">
        <v>13820</v>
      </c>
      <c r="Z16"/>
      <c r="AA16" s="9"/>
      <c r="AB16" s="9"/>
      <c r="AC16" s="10" t="s">
        <v>52</v>
      </c>
      <c r="AD16"/>
      <c r="AE16" s="12">
        <v>75001</v>
      </c>
      <c r="AF16" s="12">
        <v>90000</v>
      </c>
      <c r="AG16" s="13" t="s">
        <v>63</v>
      </c>
      <c r="AH16" s="342" t="s">
        <v>446</v>
      </c>
      <c r="AI16"/>
      <c r="AJ16"/>
      <c r="AK16" s="9">
        <v>65001</v>
      </c>
      <c r="AL16" s="9">
        <v>247000</v>
      </c>
      <c r="AM16" s="10" t="s">
        <v>79</v>
      </c>
      <c r="AN16"/>
      <c r="AO16"/>
      <c r="AP16"/>
      <c r="AQ16" s="341" t="s">
        <v>443</v>
      </c>
      <c r="AR16"/>
      <c r="AS16"/>
      <c r="AT16" s="1"/>
      <c r="AU16" s="1"/>
      <c r="AV16" s="1"/>
      <c r="AW16" s="1"/>
      <c r="AX16" s="1"/>
      <c r="AY16"/>
      <c r="AZ16" s="1"/>
      <c r="BA16" s="1"/>
      <c r="BB16" s="1"/>
      <c r="BC16" s="1"/>
      <c r="BF16" s="31">
        <v>50001</v>
      </c>
      <c r="BG16" s="31">
        <v>315000</v>
      </c>
      <c r="BH16" s="39" t="s">
        <v>171</v>
      </c>
      <c r="BI16" s="38" t="s">
        <v>461</v>
      </c>
      <c r="BJ16" s="58" t="s">
        <v>311</v>
      </c>
      <c r="BL16" s="1"/>
      <c r="BM16" s="1"/>
      <c r="BN16" s="1"/>
      <c r="BO16" s="1"/>
    </row>
    <row r="17" spans="1:67" s="24" customFormat="1" ht="15.75" customHeight="1">
      <c r="A17" s="34"/>
      <c r="B17" s="68" t="s">
        <v>6</v>
      </c>
      <c r="C17" s="112" t="s">
        <v>449</v>
      </c>
      <c r="D17" s="109"/>
      <c r="E17" s="112"/>
      <c r="F17" s="112"/>
      <c r="G17" s="111"/>
      <c r="H17" s="113"/>
      <c r="I17" s="113"/>
      <c r="J17" s="19"/>
      <c r="L17" s="142"/>
      <c r="M17" s="146"/>
      <c r="N17" s="142"/>
      <c r="O17"/>
      <c r="P17"/>
      <c r="U17" s="6" t="s">
        <v>44</v>
      </c>
      <c r="V17" s="7">
        <v>13850</v>
      </c>
      <c r="W17" s="8">
        <v>697</v>
      </c>
      <c r="X17" s="8">
        <v>1034</v>
      </c>
      <c r="Y17" s="7">
        <v>13850</v>
      </c>
      <c r="Z17"/>
      <c r="AA17" s="9">
        <v>550001</v>
      </c>
      <c r="AB17" s="9">
        <v>3200000</v>
      </c>
      <c r="AC17" s="10" t="s">
        <v>49</v>
      </c>
      <c r="AD17"/>
      <c r="AE17" s="12">
        <v>90001</v>
      </c>
      <c r="AF17" s="12">
        <v>160000</v>
      </c>
      <c r="AG17" s="13" t="s">
        <v>64</v>
      </c>
      <c r="AH17" s="342" t="s">
        <v>446</v>
      </c>
      <c r="AI17"/>
      <c r="AJ17"/>
      <c r="AK17" s="9">
        <v>247001</v>
      </c>
      <c r="AL17" s="9">
        <v>280000</v>
      </c>
      <c r="AM17" s="10" t="s">
        <v>80</v>
      </c>
      <c r="AN17"/>
      <c r="AO17"/>
      <c r="AP17"/>
      <c r="AQ17" s="100" t="s">
        <v>444</v>
      </c>
      <c r="AR17"/>
      <c r="AS17"/>
      <c r="AT17" s="1"/>
      <c r="AU17" s="1"/>
      <c r="AV17" s="1"/>
      <c r="AW17" s="1"/>
      <c r="AX17" s="1"/>
      <c r="AY17"/>
      <c r="AZ17" s="1"/>
      <c r="BA17" s="1"/>
      <c r="BB17" s="1"/>
      <c r="BC17" s="1"/>
      <c r="BF17" s="31">
        <v>315001</v>
      </c>
      <c r="BG17" s="31">
        <v>1600000</v>
      </c>
      <c r="BH17" s="39" t="s">
        <v>221</v>
      </c>
      <c r="BI17" s="38" t="s">
        <v>461</v>
      </c>
      <c r="BJ17" s="58" t="s">
        <v>311</v>
      </c>
      <c r="BL17" s="1"/>
      <c r="BM17" s="1"/>
      <c r="BN17" s="1"/>
      <c r="BO17" s="1"/>
    </row>
    <row r="18" spans="1:67" s="24" customFormat="1" ht="15.75" customHeight="1">
      <c r="A18" s="34"/>
      <c r="B18" s="68" t="s">
        <v>4</v>
      </c>
      <c r="C18" s="112" t="s">
        <v>450</v>
      </c>
      <c r="D18" s="109"/>
      <c r="E18" s="112"/>
      <c r="F18" s="112"/>
      <c r="G18" s="111"/>
      <c r="H18" s="113"/>
      <c r="I18" s="113"/>
      <c r="J18" s="19"/>
      <c r="L18" s="142"/>
      <c r="M18" s="146"/>
      <c r="N18" s="142"/>
      <c r="O18"/>
      <c r="P18"/>
      <c r="U18" s="6" t="s">
        <v>44</v>
      </c>
      <c r="V18" s="7">
        <v>13881</v>
      </c>
      <c r="W18" s="8">
        <v>1035</v>
      </c>
      <c r="X18" s="8">
        <v>1186</v>
      </c>
      <c r="Y18" s="7">
        <v>13881</v>
      </c>
      <c r="Z18"/>
      <c r="AA18" s="9"/>
      <c r="AB18" s="9"/>
      <c r="AC18" s="10" t="s">
        <v>53</v>
      </c>
      <c r="AD18"/>
      <c r="AE18" s="12">
        <v>160001</v>
      </c>
      <c r="AF18" s="12">
        <v>238000</v>
      </c>
      <c r="AG18" s="13" t="s">
        <v>65</v>
      </c>
      <c r="AH18" s="342" t="s">
        <v>446</v>
      </c>
      <c r="AI18"/>
      <c r="AJ18"/>
      <c r="AK18" s="9">
        <v>280001</v>
      </c>
      <c r="AL18" s="9">
        <v>350000</v>
      </c>
      <c r="AM18" s="10" t="s">
        <v>75</v>
      </c>
      <c r="AN18"/>
      <c r="AO18"/>
      <c r="AP18"/>
      <c r="AQ18"/>
      <c r="AR18"/>
      <c r="AS18"/>
      <c r="AT18" s="1"/>
      <c r="AU18" s="1"/>
      <c r="AV18" s="1"/>
      <c r="AW18" s="1"/>
      <c r="AX18" s="1"/>
      <c r="AY18"/>
      <c r="AZ18" s="1"/>
      <c r="BA18" s="1"/>
      <c r="BB18" s="1"/>
      <c r="BC18" s="1"/>
      <c r="BF18" s="31">
        <v>1600001</v>
      </c>
      <c r="BG18" s="31">
        <v>6099905</v>
      </c>
      <c r="BH18" s="39" t="s">
        <v>221</v>
      </c>
      <c r="BI18" s="38" t="s">
        <v>461</v>
      </c>
      <c r="BJ18" s="58" t="s">
        <v>312</v>
      </c>
      <c r="BL18" s="1"/>
      <c r="BM18" s="1"/>
      <c r="BN18" s="1"/>
      <c r="BO18" s="1"/>
    </row>
    <row r="19" spans="1:62" ht="15.75" customHeight="1">
      <c r="A19" s="34"/>
      <c r="B19" s="73"/>
      <c r="C19" s="122"/>
      <c r="D19" s="99"/>
      <c r="E19" s="117"/>
      <c r="F19" s="117"/>
      <c r="G19" s="229"/>
      <c r="H19" s="230"/>
      <c r="I19" s="118"/>
      <c r="J19" s="19"/>
      <c r="L19" s="141"/>
      <c r="M19" s="145"/>
      <c r="N19" s="141"/>
      <c r="U19" s="6" t="s">
        <v>44</v>
      </c>
      <c r="V19" s="7">
        <v>13912</v>
      </c>
      <c r="W19" s="8">
        <v>1187</v>
      </c>
      <c r="X19" s="8">
        <v>1338</v>
      </c>
      <c r="Y19" s="7">
        <v>13912</v>
      </c>
      <c r="Z19"/>
      <c r="AA19" s="9">
        <v>3200001</v>
      </c>
      <c r="AB19" s="9">
        <v>3250000</v>
      </c>
      <c r="AC19" s="10" t="s">
        <v>54</v>
      </c>
      <c r="AD19"/>
      <c r="AE19" s="12">
        <v>238001</v>
      </c>
      <c r="AF19" s="12">
        <v>744000</v>
      </c>
      <c r="AG19" s="13" t="s">
        <v>66</v>
      </c>
      <c r="AH19" s="342" t="s">
        <v>446</v>
      </c>
      <c r="AI19"/>
      <c r="AJ19"/>
      <c r="AK19" s="9">
        <v>350001</v>
      </c>
      <c r="AL19" s="9">
        <v>400000</v>
      </c>
      <c r="AM19" s="10" t="s">
        <v>81</v>
      </c>
      <c r="AN19"/>
      <c r="AO19"/>
      <c r="AP19"/>
      <c r="AQ19"/>
      <c r="AR19"/>
      <c r="AS19"/>
      <c r="AY19"/>
      <c r="BF19" s="103"/>
      <c r="BG19" s="103"/>
      <c r="BH19" s="341" t="s">
        <v>443</v>
      </c>
      <c r="BI19" s="58"/>
      <c r="BJ19" s="58"/>
    </row>
    <row r="20" spans="1:62" ht="15.75" customHeight="1">
      <c r="A20" s="35"/>
      <c r="B20" s="70" t="s">
        <v>7</v>
      </c>
      <c r="C20" s="119"/>
      <c r="D20" s="120"/>
      <c r="E20" s="119"/>
      <c r="F20" s="119"/>
      <c r="G20" s="231"/>
      <c r="H20" s="232"/>
      <c r="I20" s="121"/>
      <c r="J20" s="19"/>
      <c r="L20" s="141"/>
      <c r="M20" s="145"/>
      <c r="N20" s="141"/>
      <c r="U20" s="6" t="s">
        <v>44</v>
      </c>
      <c r="V20" s="7">
        <v>13940</v>
      </c>
      <c r="W20" s="8">
        <v>1339</v>
      </c>
      <c r="X20" s="8">
        <v>1809</v>
      </c>
      <c r="Y20" s="7">
        <v>13940</v>
      </c>
      <c r="Z20"/>
      <c r="AA20" s="9">
        <v>3250001</v>
      </c>
      <c r="AB20" s="9">
        <v>3300000</v>
      </c>
      <c r="AC20" s="10" t="s">
        <v>55</v>
      </c>
      <c r="AD20"/>
      <c r="AE20" s="12">
        <v>744001</v>
      </c>
      <c r="AF20" s="12">
        <v>880000</v>
      </c>
      <c r="AG20" s="13" t="s">
        <v>67</v>
      </c>
      <c r="AH20" s="342" t="s">
        <v>446</v>
      </c>
      <c r="AI20"/>
      <c r="AJ20"/>
      <c r="AK20" s="9">
        <v>400001</v>
      </c>
      <c r="AL20" s="9">
        <v>490000</v>
      </c>
      <c r="AM20" s="10" t="s">
        <v>76</v>
      </c>
      <c r="AN20"/>
      <c r="AO20"/>
      <c r="AP20"/>
      <c r="AQ20"/>
      <c r="AR20"/>
      <c r="AS20"/>
      <c r="AY20"/>
      <c r="BF20"/>
      <c r="BG20"/>
      <c r="BH20" s="100" t="s">
        <v>444</v>
      </c>
      <c r="BI20"/>
      <c r="BJ20"/>
    </row>
    <row r="21" spans="1:62" ht="15.75" customHeight="1">
      <c r="A21" s="34"/>
      <c r="B21" s="68" t="s">
        <v>2</v>
      </c>
      <c r="C21" s="116" t="s">
        <v>57</v>
      </c>
      <c r="D21" s="109"/>
      <c r="E21" s="112"/>
      <c r="F21" s="112"/>
      <c r="G21" s="234" t="str">
        <f>VLOOKUP($C$11,$AA$13:$AC$22,3,TRUE)</f>
        <v>D28287-2SA</v>
      </c>
      <c r="H21" s="113"/>
      <c r="I21" s="113"/>
      <c r="J21" s="19"/>
      <c r="L21" s="141"/>
      <c r="M21" s="147">
        <f>VLOOKUP($C$11,'Inventory List'!B70:G81,6,TRUE)</f>
        <v>0</v>
      </c>
      <c r="N21" s="141"/>
      <c r="U21" s="6" t="s">
        <v>44</v>
      </c>
      <c r="V21" s="7">
        <v>13971</v>
      </c>
      <c r="W21" s="8">
        <v>1810</v>
      </c>
      <c r="X21" s="8">
        <v>2213</v>
      </c>
      <c r="Y21" s="7">
        <v>13971</v>
      </c>
      <c r="Z21"/>
      <c r="AA21" s="9">
        <v>3300001</v>
      </c>
      <c r="AB21" s="9">
        <v>3890000</v>
      </c>
      <c r="AC21" s="10" t="s">
        <v>56</v>
      </c>
      <c r="AD21"/>
      <c r="AE21" s="12">
        <v>880001</v>
      </c>
      <c r="AF21" s="12">
        <v>1010000</v>
      </c>
      <c r="AG21" s="13" t="s">
        <v>68</v>
      </c>
      <c r="AH21" s="342" t="s">
        <v>446</v>
      </c>
      <c r="AI21"/>
      <c r="AJ21"/>
      <c r="AK21" s="9">
        <v>490001</v>
      </c>
      <c r="AL21" s="9">
        <v>1500000</v>
      </c>
      <c r="AM21" s="10" t="s">
        <v>82</v>
      </c>
      <c r="AN21"/>
      <c r="AO21"/>
      <c r="AP21"/>
      <c r="AQ21"/>
      <c r="AR21"/>
      <c r="AS21"/>
      <c r="AY21"/>
      <c r="BF21" s="357" t="s">
        <v>172</v>
      </c>
      <c r="BG21" s="357"/>
      <c r="BH21" s="357"/>
      <c r="BI21" s="357"/>
      <c r="BJ21" s="44"/>
    </row>
    <row r="22" spans="1:62" ht="15.75" customHeight="1">
      <c r="A22" s="34"/>
      <c r="B22" s="68" t="s">
        <v>3</v>
      </c>
      <c r="C22" s="109" t="s">
        <v>451</v>
      </c>
      <c r="D22" s="109"/>
      <c r="E22" s="112"/>
      <c r="F22" s="112"/>
      <c r="G22" s="233"/>
      <c r="H22" s="113"/>
      <c r="I22" s="113"/>
      <c r="J22" s="19" t="s">
        <v>40</v>
      </c>
      <c r="L22" s="141"/>
      <c r="M22" s="147"/>
      <c r="N22" s="141"/>
      <c r="U22" s="6" t="s">
        <v>44</v>
      </c>
      <c r="V22" s="7">
        <v>14001</v>
      </c>
      <c r="W22" s="8">
        <v>2214</v>
      </c>
      <c r="X22" s="8">
        <v>2406</v>
      </c>
      <c r="Y22" s="7">
        <v>14001</v>
      </c>
      <c r="Z22"/>
      <c r="AA22" s="9">
        <v>4200001</v>
      </c>
      <c r="AB22" s="9">
        <v>6099905</v>
      </c>
      <c r="AC22" s="10" t="s">
        <v>48</v>
      </c>
      <c r="AD22"/>
      <c r="AE22" s="12">
        <v>1010001</v>
      </c>
      <c r="AF22" s="12">
        <v>3300000</v>
      </c>
      <c r="AG22" s="13" t="s">
        <v>69</v>
      </c>
      <c r="AH22" s="342" t="s">
        <v>446</v>
      </c>
      <c r="AI22"/>
      <c r="AJ22"/>
      <c r="AK22" s="9">
        <v>1500001</v>
      </c>
      <c r="AL22" s="9">
        <v>1765200</v>
      </c>
      <c r="AM22" s="10" t="s">
        <v>83</v>
      </c>
      <c r="AN22"/>
      <c r="AO22"/>
      <c r="AP22"/>
      <c r="AQ22"/>
      <c r="AR22"/>
      <c r="AS22"/>
      <c r="AY22"/>
      <c r="BF22" s="9">
        <v>1</v>
      </c>
      <c r="BG22" s="9">
        <v>47000</v>
      </c>
      <c r="BH22" s="10" t="s">
        <v>315</v>
      </c>
      <c r="BI22" s="5" t="s">
        <v>93</v>
      </c>
      <c r="BJ22" s="46" t="s">
        <v>316</v>
      </c>
    </row>
    <row r="23" spans="1:62" ht="15.75" customHeight="1">
      <c r="A23" s="34"/>
      <c r="B23" s="68" t="s">
        <v>8</v>
      </c>
      <c r="C23" s="116" t="s">
        <v>226</v>
      </c>
      <c r="D23" s="109"/>
      <c r="E23" s="112"/>
      <c r="F23" s="112"/>
      <c r="G23" s="234" t="str">
        <f>VLOOKUP($C$11,$AA$28:$AC$29,3,TRUE)</f>
        <v>Round</v>
      </c>
      <c r="H23" s="113"/>
      <c r="I23" s="113"/>
      <c r="J23" s="19"/>
      <c r="L23" s="141"/>
      <c r="M23" s="147">
        <f>VLOOKUP($C$11,'Inventory List'!$B$83:$H$86,6,TRUE)</f>
        <v>0</v>
      </c>
      <c r="N23" s="141"/>
      <c r="U23" s="6" t="s">
        <v>44</v>
      </c>
      <c r="V23" s="7">
        <v>14032</v>
      </c>
      <c r="W23" s="8">
        <v>2407</v>
      </c>
      <c r="X23" s="8">
        <v>2911</v>
      </c>
      <c r="Y23" s="7">
        <v>14032</v>
      </c>
      <c r="Z23"/>
      <c r="AA23" s="98"/>
      <c r="AB23" s="98"/>
      <c r="AC23" s="341" t="s">
        <v>443</v>
      </c>
      <c r="AD23"/>
      <c r="AE23" s="12">
        <v>3300001</v>
      </c>
      <c r="AF23" s="12">
        <v>3450000</v>
      </c>
      <c r="AG23" s="13" t="s">
        <v>70</v>
      </c>
      <c r="AH23" s="342" t="s">
        <v>446</v>
      </c>
      <c r="AI23"/>
      <c r="AJ23"/>
      <c r="AK23" s="9">
        <v>1765201</v>
      </c>
      <c r="AL23" s="9">
        <v>1900000</v>
      </c>
      <c r="AM23" s="10" t="s">
        <v>84</v>
      </c>
      <c r="AN23"/>
      <c r="AO23"/>
      <c r="AP23"/>
      <c r="AQ23"/>
      <c r="AR23"/>
      <c r="AS23"/>
      <c r="AY23"/>
      <c r="BF23" s="9">
        <v>1</v>
      </c>
      <c r="BG23" s="9">
        <v>47000</v>
      </c>
      <c r="BH23" s="10" t="s">
        <v>315</v>
      </c>
      <c r="BI23" s="5" t="s">
        <v>93</v>
      </c>
      <c r="BJ23" s="46" t="s">
        <v>317</v>
      </c>
    </row>
    <row r="24" spans="1:62" ht="15.75" customHeight="1">
      <c r="A24" s="34"/>
      <c r="B24" s="68" t="s">
        <v>9</v>
      </c>
      <c r="C24" s="112"/>
      <c r="D24" s="109"/>
      <c r="E24" s="112"/>
      <c r="F24" s="112"/>
      <c r="G24" s="233"/>
      <c r="H24" s="113"/>
      <c r="I24" s="113"/>
      <c r="J24" s="19"/>
      <c r="L24" s="141"/>
      <c r="M24" s="147"/>
      <c r="N24" s="141"/>
      <c r="U24" s="6" t="s">
        <v>44</v>
      </c>
      <c r="V24" s="7">
        <v>14062</v>
      </c>
      <c r="W24" s="8">
        <v>2912</v>
      </c>
      <c r="X24" s="8">
        <v>2911</v>
      </c>
      <c r="Y24" s="7">
        <v>14062</v>
      </c>
      <c r="Z24"/>
      <c r="AA24" s="98"/>
      <c r="AB24" s="98"/>
      <c r="AC24" s="100" t="s">
        <v>444</v>
      </c>
      <c r="AD24"/>
      <c r="AE24" s="12">
        <v>3450001</v>
      </c>
      <c r="AF24" s="12">
        <v>3550000</v>
      </c>
      <c r="AG24" s="13" t="s">
        <v>71</v>
      </c>
      <c r="AH24" s="342" t="s">
        <v>446</v>
      </c>
      <c r="AI24"/>
      <c r="AJ24"/>
      <c r="AK24" s="9">
        <v>1900001</v>
      </c>
      <c r="AL24" s="9">
        <v>2300000</v>
      </c>
      <c r="AM24" s="10" t="s">
        <v>85</v>
      </c>
      <c r="AN24"/>
      <c r="AO24"/>
      <c r="AP24"/>
      <c r="AQ24"/>
      <c r="AR24"/>
      <c r="AS24"/>
      <c r="AY24"/>
      <c r="BF24" s="51"/>
      <c r="BG24" s="51"/>
      <c r="BH24" s="341" t="s">
        <v>443</v>
      </c>
      <c r="BI24" s="51"/>
      <c r="BJ24" s="46"/>
    </row>
    <row r="25" spans="1:62" ht="15.75" customHeight="1">
      <c r="A25" s="34"/>
      <c r="B25" s="72"/>
      <c r="C25" s="117"/>
      <c r="D25" s="99"/>
      <c r="E25" s="117"/>
      <c r="F25" s="117"/>
      <c r="G25" s="229"/>
      <c r="H25" s="230"/>
      <c r="I25" s="118"/>
      <c r="J25" s="19"/>
      <c r="L25" s="141"/>
      <c r="M25" s="145"/>
      <c r="N25" s="141"/>
      <c r="U25" s="6" t="s">
        <v>44</v>
      </c>
      <c r="V25" s="7">
        <v>14093</v>
      </c>
      <c r="W25" s="8">
        <v>2912</v>
      </c>
      <c r="X25" s="8">
        <v>3537</v>
      </c>
      <c r="Y25" s="7">
        <v>14093</v>
      </c>
      <c r="Z25"/>
      <c r="AA25"/>
      <c r="AB25"/>
      <c r="AC25"/>
      <c r="AD25"/>
      <c r="AE25" s="12">
        <v>3550001</v>
      </c>
      <c r="AF25" s="12">
        <v>3890000</v>
      </c>
      <c r="AG25" s="13" t="s">
        <v>72</v>
      </c>
      <c r="AH25" s="342" t="s">
        <v>446</v>
      </c>
      <c r="AI25"/>
      <c r="AJ25"/>
      <c r="AK25" s="9">
        <v>2300001</v>
      </c>
      <c r="AL25" s="9">
        <v>2850000</v>
      </c>
      <c r="AM25" s="10" t="s">
        <v>86</v>
      </c>
      <c r="AN25"/>
      <c r="AO25"/>
      <c r="AP25"/>
      <c r="AQ25"/>
      <c r="AR25"/>
      <c r="AS25"/>
      <c r="AY25"/>
      <c r="BF25" s="51"/>
      <c r="BG25" s="51"/>
      <c r="BH25" s="100" t="s">
        <v>444</v>
      </c>
      <c r="BI25" s="51"/>
      <c r="BJ25" s="46"/>
    </row>
    <row r="26" spans="1:51" ht="15.75" customHeight="1">
      <c r="A26" s="35"/>
      <c r="B26" s="70" t="s">
        <v>31</v>
      </c>
      <c r="C26" s="123"/>
      <c r="D26" s="124"/>
      <c r="E26" s="123"/>
      <c r="F26" s="123"/>
      <c r="G26" s="235"/>
      <c r="H26" s="232"/>
      <c r="I26" s="121"/>
      <c r="J26" s="19"/>
      <c r="L26" s="141"/>
      <c r="M26" s="145"/>
      <c r="N26" s="141"/>
      <c r="U26" s="6" t="s">
        <v>44</v>
      </c>
      <c r="V26" s="7">
        <v>14124</v>
      </c>
      <c r="W26" s="8">
        <v>3538</v>
      </c>
      <c r="X26" s="8">
        <v>4386</v>
      </c>
      <c r="Y26" s="7">
        <v>14124</v>
      </c>
      <c r="Z26"/>
      <c r="AA26" s="359" t="s">
        <v>8</v>
      </c>
      <c r="AB26" s="359"/>
      <c r="AC26" s="359"/>
      <c r="AD26"/>
      <c r="AE26" s="47">
        <v>3890001</v>
      </c>
      <c r="AF26" s="47">
        <v>6099905</v>
      </c>
      <c r="AG26" s="135" t="s">
        <v>380</v>
      </c>
      <c r="AH26" s="342" t="s">
        <v>446</v>
      </c>
      <c r="AI26"/>
      <c r="AJ26"/>
      <c r="AK26" s="9">
        <v>2850001</v>
      </c>
      <c r="AL26" s="9">
        <v>3000000</v>
      </c>
      <c r="AM26" s="10" t="s">
        <v>87</v>
      </c>
      <c r="AN26"/>
      <c r="AO26"/>
      <c r="AP26"/>
      <c r="AQ26"/>
      <c r="AR26"/>
      <c r="AS26"/>
      <c r="AY26"/>
    </row>
    <row r="27" spans="1:62" ht="15.75" customHeight="1">
      <c r="A27" s="34"/>
      <c r="B27" s="68" t="s">
        <v>58</v>
      </c>
      <c r="C27" s="116" t="s">
        <v>66</v>
      </c>
      <c r="D27" s="116" t="s">
        <v>446</v>
      </c>
      <c r="E27" s="112"/>
      <c r="F27" s="112"/>
      <c r="G27" s="224" t="str">
        <f>VLOOKUP($C$11,$AE$13:$AG$27,3,TRUE)</f>
        <v>D28290-1-SA</v>
      </c>
      <c r="H27" s="224" t="str">
        <f>VLOOKUP($C$11,$AE$13:$AI$26,4,TRUE)</f>
        <v>Cloverleaf Hole, Pad -.156</v>
      </c>
      <c r="I27" s="113"/>
      <c r="J27" s="19"/>
      <c r="L27" s="141"/>
      <c r="M27" s="145">
        <f>VLOOKUP($C$11,'Inventory List'!$B$151:$H$166,6,TRUE)</f>
        <v>0</v>
      </c>
      <c r="N27" s="141"/>
      <c r="U27" s="6" t="s">
        <v>44</v>
      </c>
      <c r="V27" s="7">
        <v>14154</v>
      </c>
      <c r="W27" s="8">
        <v>4387</v>
      </c>
      <c r="X27" s="8">
        <v>5242</v>
      </c>
      <c r="Y27" s="7">
        <v>14154</v>
      </c>
      <c r="Z27"/>
      <c r="AA27" s="25" t="s">
        <v>46</v>
      </c>
      <c r="AB27" s="25" t="s">
        <v>47</v>
      </c>
      <c r="AC27" s="25" t="s">
        <v>7</v>
      </c>
      <c r="AD27"/>
      <c r="AE27" s="47"/>
      <c r="AF27" s="47"/>
      <c r="AG27" s="341" t="s">
        <v>443</v>
      </c>
      <c r="AH27"/>
      <c r="AI27"/>
      <c r="AJ27"/>
      <c r="AK27" s="9">
        <v>3000001</v>
      </c>
      <c r="AL27" s="9">
        <v>3888000</v>
      </c>
      <c r="AM27" s="10" t="s">
        <v>88</v>
      </c>
      <c r="AN27"/>
      <c r="AO27"/>
      <c r="AP27"/>
      <c r="AQ27"/>
      <c r="AR27"/>
      <c r="AS27"/>
      <c r="AY27"/>
      <c r="BF27" s="357" t="s">
        <v>165</v>
      </c>
      <c r="BG27" s="357"/>
      <c r="BH27" s="357"/>
      <c r="BI27" s="357"/>
      <c r="BJ27" s="44"/>
    </row>
    <row r="28" spans="1:62" ht="15.75" customHeight="1">
      <c r="A28" s="34"/>
      <c r="B28" s="68" t="s">
        <v>11</v>
      </c>
      <c r="C28" s="116" t="s">
        <v>307</v>
      </c>
      <c r="D28" s="116" t="s">
        <v>221</v>
      </c>
      <c r="E28" s="112"/>
      <c r="F28" s="116" t="s">
        <v>262</v>
      </c>
      <c r="G28" s="224" t="str">
        <f>VLOOKUP($C$11,$AE$31:$AI$39,4,TRUE)</f>
        <v>Forged, Rear Hole</v>
      </c>
      <c r="H28" s="224" t="str">
        <f>VLOOKUP($C$11,$AE$31:$AI$39,3,TRUE)</f>
        <v>C46027-1SA</v>
      </c>
      <c r="I28" s="113"/>
      <c r="J28" s="19"/>
      <c r="L28" s="141"/>
      <c r="M28" s="145">
        <f>VLOOKUP($C$11,'Inventory List'!$B$168:$H$178,6,TRUE)</f>
        <v>0</v>
      </c>
      <c r="N28" s="141"/>
      <c r="U28" s="6" t="s">
        <v>44</v>
      </c>
      <c r="V28" s="7">
        <v>14185</v>
      </c>
      <c r="W28" s="8">
        <v>5243</v>
      </c>
      <c r="X28" s="8">
        <v>6072</v>
      </c>
      <c r="Y28" s="7">
        <v>14185</v>
      </c>
      <c r="Z28"/>
      <c r="AA28" s="31">
        <v>1</v>
      </c>
      <c r="AB28" s="31">
        <v>425000</v>
      </c>
      <c r="AC28" s="32" t="s">
        <v>226</v>
      </c>
      <c r="AD28"/>
      <c r="AE28"/>
      <c r="AF28"/>
      <c r="AG28" s="100" t="s">
        <v>444</v>
      </c>
      <c r="AH28"/>
      <c r="AI28"/>
      <c r="AJ28"/>
      <c r="AK28" s="9">
        <v>3888001</v>
      </c>
      <c r="AL28" s="9">
        <v>4206000</v>
      </c>
      <c r="AM28" s="10" t="s">
        <v>89</v>
      </c>
      <c r="AN28"/>
      <c r="AO28"/>
      <c r="AP28"/>
      <c r="AQ28"/>
      <c r="AR28"/>
      <c r="AS28"/>
      <c r="AY28"/>
      <c r="BF28" s="9">
        <v>50000</v>
      </c>
      <c r="BG28" s="9">
        <v>3592361</v>
      </c>
      <c r="BH28" s="10" t="s">
        <v>176</v>
      </c>
      <c r="BI28" s="67" t="s">
        <v>319</v>
      </c>
      <c r="BJ28" s="46" t="s">
        <v>221</v>
      </c>
    </row>
    <row r="29" spans="1:62" ht="15.75" customHeight="1">
      <c r="A29" s="34"/>
      <c r="B29" s="68" t="s">
        <v>133</v>
      </c>
      <c r="C29" s="116" t="s">
        <v>444</v>
      </c>
      <c r="D29" s="116" t="s">
        <v>273</v>
      </c>
      <c r="E29" s="112"/>
      <c r="F29" s="112"/>
      <c r="G29" s="224" t="str">
        <f>VLOOKUP($C$11,$AE$43:$AH$48,3,TRUE)</f>
        <v>Not Marked</v>
      </c>
      <c r="H29" s="224" t="str">
        <f>VLOOKUP($C$11,$AE$43:$AH$48,4,TRUE)</f>
        <v>No Tooling Hole</v>
      </c>
      <c r="I29" s="113"/>
      <c r="J29" s="19"/>
      <c r="L29" s="141"/>
      <c r="M29" s="145">
        <f>VLOOKUP($C$11,'Inventory List'!$B$180:$H$186,6,TRUE)</f>
        <v>0</v>
      </c>
      <c r="N29" s="141"/>
      <c r="U29" s="6" t="s">
        <v>44</v>
      </c>
      <c r="V29" s="7">
        <v>14215</v>
      </c>
      <c r="W29" s="8">
        <v>6073</v>
      </c>
      <c r="X29" s="8">
        <v>6972</v>
      </c>
      <c r="Y29" s="7">
        <v>14215</v>
      </c>
      <c r="Z29"/>
      <c r="AA29" s="31">
        <v>425001</v>
      </c>
      <c r="AB29" s="31">
        <v>6099905</v>
      </c>
      <c r="AC29" s="32" t="s">
        <v>227</v>
      </c>
      <c r="AD29"/>
      <c r="AE29" s="358" t="s">
        <v>11</v>
      </c>
      <c r="AF29" s="359"/>
      <c r="AG29" s="359"/>
      <c r="AH29" s="359"/>
      <c r="AI29" s="44"/>
      <c r="AJ29"/>
      <c r="AK29" s="9">
        <v>4206001</v>
      </c>
      <c r="AL29" s="9">
        <v>5458000</v>
      </c>
      <c r="AM29" s="10" t="s">
        <v>90</v>
      </c>
      <c r="AN29"/>
      <c r="AO29"/>
      <c r="AP29"/>
      <c r="AQ29"/>
      <c r="AR29"/>
      <c r="AS29"/>
      <c r="AY29"/>
      <c r="BF29" s="9">
        <v>2592362</v>
      </c>
      <c r="BG29" s="9">
        <v>3890000</v>
      </c>
      <c r="BH29" s="10" t="s">
        <v>176</v>
      </c>
      <c r="BI29" s="67" t="s">
        <v>318</v>
      </c>
      <c r="BJ29" s="46" t="s">
        <v>320</v>
      </c>
    </row>
    <row r="30" spans="1:62" ht="15.75" customHeight="1">
      <c r="A30" s="34"/>
      <c r="B30" s="68" t="s">
        <v>12</v>
      </c>
      <c r="C30" s="116" t="s">
        <v>142</v>
      </c>
      <c r="D30" s="116" t="s">
        <v>269</v>
      </c>
      <c r="E30" s="112"/>
      <c r="F30" s="112"/>
      <c r="G30" s="224" t="str">
        <f>VLOOKUP($C$11,$AE$53:$AH$65,3,TRUE)</f>
        <v>C46008-2SA</v>
      </c>
      <c r="H30" s="224" t="str">
        <f>VLOOKUP($C$11,$AE$53:$AH$65,4,TRUE)</f>
        <v>No Extra Hole</v>
      </c>
      <c r="I30" s="113"/>
      <c r="J30" s="19"/>
      <c r="L30" s="141"/>
      <c r="M30" s="145">
        <f>VLOOKUP($C$11,'Inventory List'!$B$188:$H$202,6,TRUE)</f>
        <v>0</v>
      </c>
      <c r="N30" s="141"/>
      <c r="U30" s="6" t="s">
        <v>44</v>
      </c>
      <c r="V30" s="7">
        <v>14246</v>
      </c>
      <c r="W30" s="8">
        <v>6973</v>
      </c>
      <c r="X30" s="8">
        <v>7715</v>
      </c>
      <c r="Y30" s="7">
        <v>14246</v>
      </c>
      <c r="Z30"/>
      <c r="AA30"/>
      <c r="AB30"/>
      <c r="AC30" s="341" t="s">
        <v>443</v>
      </c>
      <c r="AD30"/>
      <c r="AE30" s="11" t="s">
        <v>46</v>
      </c>
      <c r="AF30" s="11" t="s">
        <v>47</v>
      </c>
      <c r="AG30" s="11" t="s">
        <v>2</v>
      </c>
      <c r="AH30" s="5" t="s">
        <v>59</v>
      </c>
      <c r="AI30" s="46"/>
      <c r="AJ30"/>
      <c r="AK30" s="9">
        <v>5458001</v>
      </c>
      <c r="AL30" s="9">
        <v>6099905</v>
      </c>
      <c r="AM30" s="10" t="s">
        <v>91</v>
      </c>
      <c r="AN30"/>
      <c r="AO30"/>
      <c r="AP30"/>
      <c r="AQ30"/>
      <c r="AR30"/>
      <c r="AS30"/>
      <c r="AY30"/>
      <c r="BF30" s="9">
        <v>4200000</v>
      </c>
      <c r="BG30" s="9">
        <v>4250000</v>
      </c>
      <c r="BH30" s="10" t="s">
        <v>176</v>
      </c>
      <c r="BI30" s="5" t="s">
        <v>321</v>
      </c>
      <c r="BJ30" s="46" t="s">
        <v>221</v>
      </c>
    </row>
    <row r="31" spans="1:62" ht="15.75" customHeight="1">
      <c r="A31" s="34"/>
      <c r="B31" s="68" t="s">
        <v>13</v>
      </c>
      <c r="C31" s="125" t="s">
        <v>159</v>
      </c>
      <c r="D31" s="116" t="s">
        <v>270</v>
      </c>
      <c r="E31" s="112"/>
      <c r="F31" s="112"/>
      <c r="G31" s="224" t="str">
        <f>VLOOKUP($C$11,$AE$70:$AH$79,3,TRUE)</f>
        <v>C46015-6SA</v>
      </c>
      <c r="H31" s="224" t="str">
        <f>VLOOKUP($C$11,$AE$70:$AH$79,4,TRUE)</f>
        <v>Rounded Top</v>
      </c>
      <c r="I31" s="113"/>
      <c r="J31" s="19"/>
      <c r="L31" s="141"/>
      <c r="M31" s="145">
        <f>VLOOKUP($C$11,'Inventory List'!$B$214:$H$225,6,TRUE)</f>
        <v>0</v>
      </c>
      <c r="N31" s="141"/>
      <c r="U31" s="6" t="s">
        <v>44</v>
      </c>
      <c r="V31" s="7">
        <v>14277</v>
      </c>
      <c r="W31" s="8">
        <v>7716</v>
      </c>
      <c r="X31" s="8">
        <v>8762</v>
      </c>
      <c r="Y31" s="7">
        <v>14277</v>
      </c>
      <c r="Z31"/>
      <c r="AA31"/>
      <c r="AB31"/>
      <c r="AC31" s="100" t="s">
        <v>444</v>
      </c>
      <c r="AD31"/>
      <c r="AE31" s="12">
        <v>1</v>
      </c>
      <c r="AF31" s="12">
        <v>4</v>
      </c>
      <c r="AG31" s="13" t="s">
        <v>127</v>
      </c>
      <c r="AH31" s="12" t="s">
        <v>303</v>
      </c>
      <c r="AI31" s="47" t="s">
        <v>261</v>
      </c>
      <c r="AJ31"/>
      <c r="AK31"/>
      <c r="AL31"/>
      <c r="AM31"/>
      <c r="AN31"/>
      <c r="AO31"/>
      <c r="AP31"/>
      <c r="AQ31"/>
      <c r="AR31"/>
      <c r="AS31"/>
      <c r="AT31" s="357" t="s">
        <v>95</v>
      </c>
      <c r="AU31" s="357"/>
      <c r="AV31" s="357"/>
      <c r="AW31" s="357"/>
      <c r="AX31" s="44"/>
      <c r="AY31"/>
      <c r="BF31" s="9">
        <v>4250001</v>
      </c>
      <c r="BG31" s="9">
        <v>6099905</v>
      </c>
      <c r="BH31" s="10" t="s">
        <v>176</v>
      </c>
      <c r="BI31" s="5" t="s">
        <v>321</v>
      </c>
      <c r="BJ31" s="46" t="s">
        <v>221</v>
      </c>
    </row>
    <row r="32" spans="1:62" ht="15.75" customHeight="1">
      <c r="A32" s="34"/>
      <c r="B32" s="107" t="s">
        <v>161</v>
      </c>
      <c r="C32" s="126" t="s">
        <v>162</v>
      </c>
      <c r="D32" s="127" t="s">
        <v>277</v>
      </c>
      <c r="E32" s="112"/>
      <c r="F32" s="112"/>
      <c r="G32" s="224" t="str">
        <f>VLOOKUP($C$11,$AE$84:$AH$85,3,TRUE)</f>
        <v>B8880</v>
      </c>
      <c r="H32" s="224" t="str">
        <f>VLOOKUP($C$11,$AE$84:$AH$85,4,TRUE)</f>
        <v>With Guide Wings</v>
      </c>
      <c r="I32" s="113"/>
      <c r="J32" s="19"/>
      <c r="L32" s="141"/>
      <c r="M32" s="145">
        <f>VLOOKUP($C$11,'Inventory List'!$B$204:$H$207,6,TRUE)</f>
        <v>1</v>
      </c>
      <c r="N32" s="141"/>
      <c r="U32" s="6" t="s">
        <v>44</v>
      </c>
      <c r="V32" s="7">
        <v>14305</v>
      </c>
      <c r="W32" s="8">
        <v>8763</v>
      </c>
      <c r="X32" s="8">
        <v>9893</v>
      </c>
      <c r="Y32" s="7">
        <v>14305</v>
      </c>
      <c r="Z32"/>
      <c r="AA32"/>
      <c r="AB32"/>
      <c r="AC32"/>
      <c r="AD32"/>
      <c r="AE32" s="12">
        <v>5</v>
      </c>
      <c r="AF32" s="12">
        <v>16000</v>
      </c>
      <c r="AG32" s="13" t="s">
        <v>128</v>
      </c>
      <c r="AH32" s="12" t="s">
        <v>304</v>
      </c>
      <c r="AI32" s="47" t="s">
        <v>262</v>
      </c>
      <c r="AJ32"/>
      <c r="AK32"/>
      <c r="AL32"/>
      <c r="AM32"/>
      <c r="AN32"/>
      <c r="AO32"/>
      <c r="AP32"/>
      <c r="AQ32"/>
      <c r="AR32"/>
      <c r="AS32"/>
      <c r="AT32" s="25" t="s">
        <v>46</v>
      </c>
      <c r="AU32" s="25" t="s">
        <v>47</v>
      </c>
      <c r="AV32" s="38" t="s">
        <v>41</v>
      </c>
      <c r="AW32" s="25" t="s">
        <v>59</v>
      </c>
      <c r="AX32" s="25"/>
      <c r="AY32"/>
      <c r="BF32" s="98"/>
      <c r="BG32" s="98"/>
      <c r="BH32" s="341" t="s">
        <v>443</v>
      </c>
      <c r="BI32" s="341" t="s">
        <v>443</v>
      </c>
      <c r="BJ32" s="46"/>
    </row>
    <row r="33" spans="1:61" ht="15.75" customHeight="1">
      <c r="A33" s="34"/>
      <c r="B33" s="107" t="s">
        <v>160</v>
      </c>
      <c r="C33" s="126" t="s">
        <v>163</v>
      </c>
      <c r="D33" s="127" t="s">
        <v>275</v>
      </c>
      <c r="E33" s="112"/>
      <c r="F33" s="112"/>
      <c r="G33" s="224" t="str">
        <f>VLOOKUP($C$11,$AE$85:$AH$90,3,TRUE)</f>
        <v>B8883</v>
      </c>
      <c r="H33" s="224" t="str">
        <f>VLOOKUP($C$11,$AE$90:$AH$91,4,TRUE)</f>
        <v>5 Deg Rounded Bevel</v>
      </c>
      <c r="I33" s="113"/>
      <c r="J33" s="19"/>
      <c r="L33" s="141"/>
      <c r="M33" s="145">
        <f>VLOOKUP($C$11,'Inventory List'!$B$209:$H$212,6,TRUE)</f>
        <v>0</v>
      </c>
      <c r="N33" s="141"/>
      <c r="U33" s="6" t="s">
        <v>44</v>
      </c>
      <c r="V33" s="7">
        <v>14336</v>
      </c>
      <c r="W33" s="8">
        <v>9894</v>
      </c>
      <c r="X33" s="8">
        <v>10703</v>
      </c>
      <c r="Y33" s="7">
        <v>14336</v>
      </c>
      <c r="Z33"/>
      <c r="AA33"/>
      <c r="AB33"/>
      <c r="AC33"/>
      <c r="AD33"/>
      <c r="AE33" s="12">
        <v>16001</v>
      </c>
      <c r="AF33" s="12">
        <v>40000</v>
      </c>
      <c r="AG33" s="13" t="s">
        <v>127</v>
      </c>
      <c r="AH33" s="12" t="s">
        <v>304</v>
      </c>
      <c r="AI33" s="47" t="s">
        <v>262</v>
      </c>
      <c r="AJ33"/>
      <c r="AK33"/>
      <c r="AL33"/>
      <c r="AM33"/>
      <c r="AN33"/>
      <c r="AO33"/>
      <c r="AP33"/>
      <c r="AQ33"/>
      <c r="AR33"/>
      <c r="AS33"/>
      <c r="AT33" s="31">
        <v>1</v>
      </c>
      <c r="AU33" s="31">
        <v>540000</v>
      </c>
      <c r="AV33" s="32" t="s">
        <v>253</v>
      </c>
      <c r="AW33" s="52" t="s">
        <v>258</v>
      </c>
      <c r="AX33" s="52" t="s">
        <v>258</v>
      </c>
      <c r="AY33"/>
      <c r="BH33" s="100" t="s">
        <v>444</v>
      </c>
      <c r="BI33" s="100" t="s">
        <v>444</v>
      </c>
    </row>
    <row r="34" spans="1:62" ht="15.75" customHeight="1">
      <c r="A34" s="34"/>
      <c r="B34" s="74"/>
      <c r="C34" s="117"/>
      <c r="D34" s="99"/>
      <c r="E34" s="117"/>
      <c r="F34" s="117"/>
      <c r="G34" s="229"/>
      <c r="H34" s="230"/>
      <c r="I34" s="118"/>
      <c r="J34" s="19"/>
      <c r="L34" s="141"/>
      <c r="M34" s="145"/>
      <c r="N34" s="141"/>
      <c r="U34" s="6" t="s">
        <v>44</v>
      </c>
      <c r="V34" s="7">
        <v>14366</v>
      </c>
      <c r="W34" s="8">
        <v>10704</v>
      </c>
      <c r="X34" s="8">
        <v>11511</v>
      </c>
      <c r="Y34" s="7">
        <v>14366</v>
      </c>
      <c r="Z34"/>
      <c r="AA34"/>
      <c r="AB34"/>
      <c r="AC34"/>
      <c r="AD34"/>
      <c r="AE34" s="12">
        <v>40001</v>
      </c>
      <c r="AF34" s="12">
        <v>80000</v>
      </c>
      <c r="AG34" s="13" t="s">
        <v>129</v>
      </c>
      <c r="AH34" s="12" t="s">
        <v>305</v>
      </c>
      <c r="AI34" s="47" t="s">
        <v>263</v>
      </c>
      <c r="AJ34"/>
      <c r="AK34"/>
      <c r="AL34"/>
      <c r="AM34"/>
      <c r="AN34"/>
      <c r="AO34"/>
      <c r="AP34"/>
      <c r="AQ34"/>
      <c r="AR34"/>
      <c r="AS34"/>
      <c r="AT34" s="31">
        <v>540001</v>
      </c>
      <c r="AU34" s="31">
        <v>1000000</v>
      </c>
      <c r="AV34" s="32" t="s">
        <v>253</v>
      </c>
      <c r="AW34" s="52" t="s">
        <v>258</v>
      </c>
      <c r="AX34" s="52" t="s">
        <v>258</v>
      </c>
      <c r="AY34"/>
      <c r="BF34" s="357" t="s">
        <v>166</v>
      </c>
      <c r="BG34" s="357"/>
      <c r="BH34" s="357"/>
      <c r="BI34" s="357"/>
      <c r="BJ34" s="44"/>
    </row>
    <row r="35" spans="1:62" ht="15.75" customHeight="1">
      <c r="A35" s="35"/>
      <c r="B35" s="70" t="s">
        <v>20</v>
      </c>
      <c r="C35" s="119"/>
      <c r="D35" s="120"/>
      <c r="E35" s="119"/>
      <c r="F35" s="119"/>
      <c r="G35" s="231"/>
      <c r="H35" s="232"/>
      <c r="I35" s="121"/>
      <c r="J35" s="19"/>
      <c r="L35" s="141"/>
      <c r="M35" s="145"/>
      <c r="N35" s="141"/>
      <c r="U35" s="6" t="s">
        <v>44</v>
      </c>
      <c r="V35" s="7">
        <v>14397</v>
      </c>
      <c r="W35" s="8">
        <v>11512</v>
      </c>
      <c r="X35" s="8">
        <v>12848</v>
      </c>
      <c r="Y35" s="7">
        <v>14397</v>
      </c>
      <c r="Z35"/>
      <c r="AA35"/>
      <c r="AB35"/>
      <c r="AC35"/>
      <c r="AD35"/>
      <c r="AE35" s="12">
        <v>80001</v>
      </c>
      <c r="AF35" s="12">
        <v>320000</v>
      </c>
      <c r="AG35" s="13" t="s">
        <v>130</v>
      </c>
      <c r="AH35" s="12" t="s">
        <v>306</v>
      </c>
      <c r="AI35" s="47" t="s">
        <v>265</v>
      </c>
      <c r="AJ35"/>
      <c r="AK35"/>
      <c r="AL35"/>
      <c r="AM35"/>
      <c r="AN35"/>
      <c r="AO35"/>
      <c r="AP35"/>
      <c r="AQ35"/>
      <c r="AR35"/>
      <c r="AS35"/>
      <c r="AT35" s="9">
        <v>1000001</v>
      </c>
      <c r="AU35" s="9">
        <v>3800000</v>
      </c>
      <c r="AV35" s="10" t="s">
        <v>254</v>
      </c>
      <c r="AW35" s="53" t="s">
        <v>259</v>
      </c>
      <c r="AX35" s="53" t="s">
        <v>259</v>
      </c>
      <c r="AY35"/>
      <c r="AZ35" s="357" t="s">
        <v>124</v>
      </c>
      <c r="BA35" s="357"/>
      <c r="BB35" s="357"/>
      <c r="BC35" s="357"/>
      <c r="BD35" s="54"/>
      <c r="BF35" s="9">
        <v>50000</v>
      </c>
      <c r="BG35" s="9">
        <v>1470000</v>
      </c>
      <c r="BH35" s="10" t="s">
        <v>189</v>
      </c>
      <c r="BI35" s="5" t="s">
        <v>221</v>
      </c>
      <c r="BJ35" s="46"/>
    </row>
    <row r="36" spans="1:62" ht="15.75" customHeight="1">
      <c r="A36" s="34"/>
      <c r="B36" s="68" t="s">
        <v>164</v>
      </c>
      <c r="C36" s="116" t="s">
        <v>221</v>
      </c>
      <c r="D36" s="116" t="s">
        <v>461</v>
      </c>
      <c r="E36" s="112"/>
      <c r="F36" s="112"/>
      <c r="G36" s="224" t="str">
        <f>VLOOKUP($C$11,$BF$13:$BI$18,3,TRUE)</f>
        <v>D35449-SA</v>
      </c>
      <c r="H36" s="224" t="str">
        <f>VLOOKUP($C$11,$BF$13:$BI$18,4,TRUE)</f>
        <v>Gas Trap - Narrow Wide Base</v>
      </c>
      <c r="I36" s="109"/>
      <c r="J36" s="19"/>
      <c r="L36" s="141"/>
      <c r="M36" s="145">
        <f>VLOOKUP($C$11,'Inventory List'!$B$227:$H$234,6,TRUE)</f>
        <v>0</v>
      </c>
      <c r="N36" s="141"/>
      <c r="U36" s="6" t="s">
        <v>44</v>
      </c>
      <c r="V36" s="7">
        <v>14427</v>
      </c>
      <c r="W36" s="8">
        <v>12849</v>
      </c>
      <c r="X36" s="8">
        <v>12911</v>
      </c>
      <c r="Y36" s="7">
        <v>14427</v>
      </c>
      <c r="Z36"/>
      <c r="AA36"/>
      <c r="AB36"/>
      <c r="AC36"/>
      <c r="AD36"/>
      <c r="AE36" s="12">
        <v>320001</v>
      </c>
      <c r="AF36" s="12">
        <v>425000</v>
      </c>
      <c r="AG36" s="13" t="s">
        <v>131</v>
      </c>
      <c r="AH36" s="12" t="s">
        <v>307</v>
      </c>
      <c r="AI36" s="47" t="s">
        <v>264</v>
      </c>
      <c r="AJ36"/>
      <c r="AK36"/>
      <c r="AL36"/>
      <c r="AM36"/>
      <c r="AN36"/>
      <c r="AO36"/>
      <c r="AP36"/>
      <c r="AQ36"/>
      <c r="AR36"/>
      <c r="AS36"/>
      <c r="AT36" s="9">
        <v>3800001</v>
      </c>
      <c r="AU36" s="9">
        <v>6099905</v>
      </c>
      <c r="AV36" s="10" t="s">
        <v>254</v>
      </c>
      <c r="AW36" s="53" t="s">
        <v>260</v>
      </c>
      <c r="AX36" s="53" t="s">
        <v>260</v>
      </c>
      <c r="AY36"/>
      <c r="AZ36" s="25" t="s">
        <v>46</v>
      </c>
      <c r="BA36" s="25" t="s">
        <v>47</v>
      </c>
      <c r="BB36" s="25" t="s">
        <v>110</v>
      </c>
      <c r="BC36" s="25" t="s">
        <v>59</v>
      </c>
      <c r="BD36" s="45"/>
      <c r="BF36" s="9">
        <v>1470001</v>
      </c>
      <c r="BG36" s="9">
        <v>2500000</v>
      </c>
      <c r="BH36" s="10" t="s">
        <v>190</v>
      </c>
      <c r="BI36" s="5">
        <v>2</v>
      </c>
      <c r="BJ36" s="46"/>
    </row>
    <row r="37" spans="1:62" ht="15.75" customHeight="1">
      <c r="A37" s="34"/>
      <c r="B37" s="68" t="s">
        <v>172</v>
      </c>
      <c r="C37" s="126" t="s">
        <v>448</v>
      </c>
      <c r="D37" s="116" t="s">
        <v>317</v>
      </c>
      <c r="E37" s="112"/>
      <c r="F37" s="112"/>
      <c r="G37" s="224" t="s">
        <v>448</v>
      </c>
      <c r="H37" s="224" t="str">
        <f>VLOOKUP($C$11,$BF$22:$BJ$25,5,TRUE)</f>
        <v>No Hole</v>
      </c>
      <c r="I37" s="113"/>
      <c r="J37" s="19"/>
      <c r="L37" s="141"/>
      <c r="M37" s="145">
        <f>VLOOKUP($C$11,'Inventory List'!$B$236:$H$239,6,TRUE)</f>
        <v>0</v>
      </c>
      <c r="N37" s="141"/>
      <c r="U37" s="6" t="s">
        <v>44</v>
      </c>
      <c r="V37" s="7">
        <v>14458</v>
      </c>
      <c r="W37" s="8">
        <v>12912</v>
      </c>
      <c r="X37" s="8">
        <v>14823</v>
      </c>
      <c r="Y37" s="7">
        <v>14458</v>
      </c>
      <c r="Z37"/>
      <c r="AA37"/>
      <c r="AB37"/>
      <c r="AC37"/>
      <c r="AD37"/>
      <c r="AE37" s="12">
        <v>425001</v>
      </c>
      <c r="AF37" s="12">
        <v>3000000</v>
      </c>
      <c r="AG37" s="13" t="s">
        <v>221</v>
      </c>
      <c r="AH37" s="12" t="s">
        <v>307</v>
      </c>
      <c r="AI37" s="47" t="s">
        <v>264</v>
      </c>
      <c r="AJ37"/>
      <c r="AK37"/>
      <c r="AL37"/>
      <c r="AM37"/>
      <c r="AN37"/>
      <c r="AO37"/>
      <c r="AP37"/>
      <c r="AQ37"/>
      <c r="AR37"/>
      <c r="AS37"/>
      <c r="AT37"/>
      <c r="AU37"/>
      <c r="AV37" s="341" t="s">
        <v>443</v>
      </c>
      <c r="AW37"/>
      <c r="AX37"/>
      <c r="AY37"/>
      <c r="AZ37" s="31">
        <v>1</v>
      </c>
      <c r="BA37" s="31">
        <v>200</v>
      </c>
      <c r="BB37" s="32" t="s">
        <v>111</v>
      </c>
      <c r="BC37" s="25" t="s">
        <v>279</v>
      </c>
      <c r="BD37" s="45" t="s">
        <v>280</v>
      </c>
      <c r="BF37" s="9">
        <v>2500001</v>
      </c>
      <c r="BG37" s="9">
        <v>6099905</v>
      </c>
      <c r="BH37" s="10" t="s">
        <v>190</v>
      </c>
      <c r="BI37" s="5">
        <v>3</v>
      </c>
      <c r="BJ37" s="46"/>
    </row>
    <row r="38" spans="1:62" ht="15.75" customHeight="1">
      <c r="A38" s="34"/>
      <c r="B38" s="68" t="s">
        <v>165</v>
      </c>
      <c r="C38" s="116" t="s">
        <v>319</v>
      </c>
      <c r="D38" s="116" t="s">
        <v>221</v>
      </c>
      <c r="E38" s="112"/>
      <c r="F38" s="112"/>
      <c r="G38" s="224" t="str">
        <f>VLOOKUP($C$11,$BF$28:$BI$31,4,TRUE)</f>
        <v>Round Top Champfer</v>
      </c>
      <c r="H38" s="224" t="str">
        <f>VLOOKUP($C$11,$BF$28:$BJ$31,5,TRUE)</f>
        <v>Not Marked</v>
      </c>
      <c r="I38" s="109" t="str">
        <f>VLOOKUP($C$11,$BF$28:$BJ$31,5,TRUE)</f>
        <v>Not Marked</v>
      </c>
      <c r="J38" s="19"/>
      <c r="L38" s="141"/>
      <c r="M38" s="145">
        <f>VLOOKUP($C$11,'Inventory List'!$B$241:$H$246,6,TRUE)</f>
        <v>0</v>
      </c>
      <c r="N38" s="141"/>
      <c r="U38" s="6" t="s">
        <v>44</v>
      </c>
      <c r="V38" s="7">
        <v>14489</v>
      </c>
      <c r="W38" s="8">
        <v>14824</v>
      </c>
      <c r="X38" s="8">
        <v>17010</v>
      </c>
      <c r="Y38" s="7">
        <v>14489</v>
      </c>
      <c r="Z38"/>
      <c r="AA38"/>
      <c r="AB38"/>
      <c r="AC38"/>
      <c r="AD38"/>
      <c r="AE38" s="12">
        <v>3000001</v>
      </c>
      <c r="AF38" s="12">
        <v>3900000</v>
      </c>
      <c r="AG38" s="13" t="s">
        <v>132</v>
      </c>
      <c r="AH38" s="12" t="s">
        <v>308</v>
      </c>
      <c r="AI38" s="47" t="s">
        <v>267</v>
      </c>
      <c r="AJ38"/>
      <c r="AK38"/>
      <c r="AL38"/>
      <c r="AM38"/>
      <c r="AN38"/>
      <c r="AO38"/>
      <c r="AP38"/>
      <c r="AQ38"/>
      <c r="AR38"/>
      <c r="AS38"/>
      <c r="AT38"/>
      <c r="AU38"/>
      <c r="AV38" s="100" t="s">
        <v>444</v>
      </c>
      <c r="AW38"/>
      <c r="AX38"/>
      <c r="AY38"/>
      <c r="AZ38" s="31">
        <v>201</v>
      </c>
      <c r="BA38" s="31">
        <v>5000</v>
      </c>
      <c r="BB38" s="32" t="s">
        <v>112</v>
      </c>
      <c r="BC38" s="25" t="s">
        <v>279</v>
      </c>
      <c r="BD38" s="45" t="s">
        <v>280</v>
      </c>
      <c r="BF38" s="98"/>
      <c r="BG38" s="98"/>
      <c r="BH38" s="341" t="s">
        <v>443</v>
      </c>
      <c r="BI38" s="46"/>
      <c r="BJ38" s="46"/>
    </row>
    <row r="39" spans="1:60" ht="15.75" customHeight="1">
      <c r="A39" s="34"/>
      <c r="B39" s="68" t="s">
        <v>166</v>
      </c>
      <c r="C39" s="116" t="s">
        <v>190</v>
      </c>
      <c r="D39" s="349" t="s">
        <v>459</v>
      </c>
      <c r="E39" s="112"/>
      <c r="F39" s="112"/>
      <c r="G39" s="224" t="str">
        <f>VLOOKUP($C$11,$BF$35:$BI$37,3,TRUE)</f>
        <v>Single Slot</v>
      </c>
      <c r="H39" s="236"/>
      <c r="I39" s="113"/>
      <c r="J39" s="19"/>
      <c r="L39" s="141"/>
      <c r="M39" s="145">
        <f>VLOOKUP($C$11,'Inventory List'!$B$248:$H$252,6,TRUE)</f>
        <v>0</v>
      </c>
      <c r="N39" s="141"/>
      <c r="U39" s="6" t="s">
        <v>44</v>
      </c>
      <c r="V39" s="7">
        <v>14519</v>
      </c>
      <c r="W39" s="8">
        <v>17011</v>
      </c>
      <c r="X39" s="8">
        <v>19410</v>
      </c>
      <c r="Y39" s="7">
        <v>14519</v>
      </c>
      <c r="Z39"/>
      <c r="AA39"/>
      <c r="AB39"/>
      <c r="AC39"/>
      <c r="AD39"/>
      <c r="AE39" s="12">
        <v>3900001</v>
      </c>
      <c r="AF39" s="12">
        <v>6099905</v>
      </c>
      <c r="AG39" s="13" t="s">
        <v>132</v>
      </c>
      <c r="AH39" s="12" t="s">
        <v>309</v>
      </c>
      <c r="AI39" s="47" t="s">
        <v>266</v>
      </c>
      <c r="AJ39"/>
      <c r="AK39"/>
      <c r="AL39"/>
      <c r="AM39"/>
      <c r="AN39"/>
      <c r="AO39"/>
      <c r="AP39"/>
      <c r="AQ39"/>
      <c r="AR39"/>
      <c r="AS39"/>
      <c r="AT39" s="357" t="s">
        <v>99</v>
      </c>
      <c r="AU39" s="357"/>
      <c r="AV39" s="357"/>
      <c r="AW39" s="357"/>
      <c r="AX39" s="44"/>
      <c r="AY39"/>
      <c r="AZ39" s="31">
        <v>5001</v>
      </c>
      <c r="BA39" s="9">
        <v>24000</v>
      </c>
      <c r="BB39" s="10" t="s">
        <v>112</v>
      </c>
      <c r="BC39" s="25" t="s">
        <v>279</v>
      </c>
      <c r="BD39" s="45" t="s">
        <v>281</v>
      </c>
      <c r="BH39" s="100" t="s">
        <v>444</v>
      </c>
    </row>
    <row r="40" spans="1:62" ht="15.75" customHeight="1">
      <c r="A40" s="34"/>
      <c r="B40" s="68" t="s">
        <v>21</v>
      </c>
      <c r="C40" s="116" t="s">
        <v>323</v>
      </c>
      <c r="D40" s="349" t="s">
        <v>462</v>
      </c>
      <c r="E40" s="112"/>
      <c r="F40" s="112"/>
      <c r="G40" s="224" t="str">
        <f>VLOOKUP($C$11,$BF$41:$BI$42,4,TRUE)</f>
        <v>Round &amp; Flared Guard Blades</v>
      </c>
      <c r="H40" s="236"/>
      <c r="I40" s="113"/>
      <c r="J40" s="19"/>
      <c r="L40" s="141"/>
      <c r="M40" s="145">
        <f>VLOOKUP($C$11,'Inventory List'!$B$254:$H$257,6,TRUE)</f>
        <v>0</v>
      </c>
      <c r="N40" s="141"/>
      <c r="U40" s="6" t="s">
        <v>44</v>
      </c>
      <c r="V40" s="7">
        <v>14550</v>
      </c>
      <c r="W40" s="8">
        <v>19411</v>
      </c>
      <c r="X40" s="8">
        <v>21293</v>
      </c>
      <c r="Y40" s="7">
        <v>14550</v>
      </c>
      <c r="Z40"/>
      <c r="AA40"/>
      <c r="AB40"/>
      <c r="AC40"/>
      <c r="AD40"/>
      <c r="AE40" s="47"/>
      <c r="AF40" s="47"/>
      <c r="AG40" s="341" t="s">
        <v>443</v>
      </c>
      <c r="AH40" s="47"/>
      <c r="AI40" s="47"/>
      <c r="AJ40"/>
      <c r="AK40"/>
      <c r="AL40"/>
      <c r="AM40"/>
      <c r="AN40"/>
      <c r="AO40"/>
      <c r="AP40"/>
      <c r="AQ40"/>
      <c r="AR40"/>
      <c r="AS40"/>
      <c r="AT40" s="9">
        <v>1</v>
      </c>
      <c r="AU40" s="9">
        <v>47000</v>
      </c>
      <c r="AV40" s="10" t="s">
        <v>238</v>
      </c>
      <c r="AW40" s="5" t="s">
        <v>93</v>
      </c>
      <c r="AX40" s="5" t="s">
        <v>240</v>
      </c>
      <c r="AY40"/>
      <c r="AZ40" s="31">
        <v>24001</v>
      </c>
      <c r="BA40" s="9">
        <v>34000</v>
      </c>
      <c r="BB40" s="10" t="s">
        <v>435</v>
      </c>
      <c r="BC40" s="56" t="s">
        <v>282</v>
      </c>
      <c r="BD40" s="55"/>
      <c r="BF40" s="357" t="s">
        <v>186</v>
      </c>
      <c r="BG40" s="357"/>
      <c r="BH40" s="357"/>
      <c r="BI40" s="357"/>
      <c r="BJ40" s="44"/>
    </row>
    <row r="41" spans="1:62" ht="15.75" customHeight="1">
      <c r="A41" s="34"/>
      <c r="B41" s="68" t="s">
        <v>22</v>
      </c>
      <c r="C41" s="109">
        <v>0.577</v>
      </c>
      <c r="D41" s="109"/>
      <c r="E41" s="112"/>
      <c r="F41" s="112"/>
      <c r="G41" s="224">
        <v>0.577</v>
      </c>
      <c r="H41" s="224"/>
      <c r="I41" s="113"/>
      <c r="J41" s="19"/>
      <c r="L41" s="141"/>
      <c r="M41" s="145"/>
      <c r="N41" s="141"/>
      <c r="U41" s="6" t="s">
        <v>44</v>
      </c>
      <c r="V41" s="7">
        <v>14580</v>
      </c>
      <c r="W41" s="8">
        <v>21294</v>
      </c>
      <c r="X41" s="8">
        <v>23567</v>
      </c>
      <c r="Y41" s="7">
        <v>14580</v>
      </c>
      <c r="Z41"/>
      <c r="AA41"/>
      <c r="AB41"/>
      <c r="AC41"/>
      <c r="AD41"/>
      <c r="AE41"/>
      <c r="AF41"/>
      <c r="AG41" s="100" t="s">
        <v>444</v>
      </c>
      <c r="AH41"/>
      <c r="AI41"/>
      <c r="AJ41"/>
      <c r="AK41"/>
      <c r="AL41"/>
      <c r="AM41"/>
      <c r="AN41"/>
      <c r="AO41"/>
      <c r="AP41"/>
      <c r="AQ41"/>
      <c r="AR41"/>
      <c r="AS41"/>
      <c r="AT41" s="9">
        <v>47001</v>
      </c>
      <c r="AU41" s="9">
        <v>850000</v>
      </c>
      <c r="AV41" s="10" t="s">
        <v>238</v>
      </c>
      <c r="AW41" s="5" t="s">
        <v>94</v>
      </c>
      <c r="AX41" s="5" t="s">
        <v>241</v>
      </c>
      <c r="AY41"/>
      <c r="AZ41" s="31">
        <v>34001</v>
      </c>
      <c r="BA41" s="9">
        <v>38000</v>
      </c>
      <c r="BB41" s="10" t="s">
        <v>113</v>
      </c>
      <c r="BC41" s="56" t="s">
        <v>282</v>
      </c>
      <c r="BD41" s="55"/>
      <c r="BF41" s="9">
        <v>1</v>
      </c>
      <c r="BG41" s="9">
        <v>50000</v>
      </c>
      <c r="BH41" s="10" t="s">
        <v>187</v>
      </c>
      <c r="BI41" s="5" t="s">
        <v>322</v>
      </c>
      <c r="BJ41" s="46"/>
    </row>
    <row r="42" spans="1:62" ht="15.75" customHeight="1">
      <c r="A42" s="34"/>
      <c r="B42" s="68" t="s">
        <v>167</v>
      </c>
      <c r="C42" s="116" t="s">
        <v>193</v>
      </c>
      <c r="D42" s="116" t="s">
        <v>325</v>
      </c>
      <c r="E42" s="112"/>
      <c r="F42" s="112"/>
      <c r="G42" s="224" t="str">
        <f>VLOOKUP($C$11,$BF$47:$BI$49,3,TRUE)</f>
        <v>Allen Head</v>
      </c>
      <c r="H42" s="224" t="str">
        <f>VLOOKUP($C$11,$BF$47:$BI$49,4,TRUE)</f>
        <v>Knurled or Smooth</v>
      </c>
      <c r="I42" s="113"/>
      <c r="J42" s="19"/>
      <c r="L42" s="141"/>
      <c r="M42" s="145">
        <f>VLOOKUP($C$11,'Inventory List'!$B$259:$H$263,6,TRUE)</f>
        <v>0</v>
      </c>
      <c r="N42" s="141"/>
      <c r="U42" s="6" t="s">
        <v>44</v>
      </c>
      <c r="V42" s="7">
        <v>14611</v>
      </c>
      <c r="W42" s="8">
        <v>23568</v>
      </c>
      <c r="X42" s="8">
        <v>26729</v>
      </c>
      <c r="Y42" s="7">
        <v>14611</v>
      </c>
      <c r="Z42"/>
      <c r="AA42"/>
      <c r="AB42"/>
      <c r="AC42"/>
      <c r="AD42"/>
      <c r="AE42" s="358" t="s">
        <v>133</v>
      </c>
      <c r="AF42" s="359"/>
      <c r="AG42" s="359"/>
      <c r="AH42" s="359"/>
      <c r="AI42" s="44"/>
      <c r="AJ42"/>
      <c r="AK42"/>
      <c r="AL42"/>
      <c r="AM42"/>
      <c r="AN42"/>
      <c r="AO42"/>
      <c r="AP42"/>
      <c r="AQ42"/>
      <c r="AR42"/>
      <c r="AS42"/>
      <c r="AT42" s="9">
        <v>850001</v>
      </c>
      <c r="AU42" s="9">
        <v>3890000</v>
      </c>
      <c r="AV42" s="10" t="s">
        <v>239</v>
      </c>
      <c r="AW42" s="5" t="s">
        <v>100</v>
      </c>
      <c r="AX42" s="5" t="s">
        <v>241</v>
      </c>
      <c r="AY42"/>
      <c r="AZ42" s="31">
        <v>38001</v>
      </c>
      <c r="BA42" s="9">
        <v>175000</v>
      </c>
      <c r="BB42" s="10" t="s">
        <v>114</v>
      </c>
      <c r="BC42" s="56" t="s">
        <v>282</v>
      </c>
      <c r="BD42" s="55"/>
      <c r="BF42" s="9">
        <v>50001</v>
      </c>
      <c r="BG42" s="9">
        <v>6099905</v>
      </c>
      <c r="BH42" s="10" t="s">
        <v>188</v>
      </c>
      <c r="BI42" s="67" t="s">
        <v>323</v>
      </c>
      <c r="BJ42" s="46"/>
    </row>
    <row r="43" spans="1:62" ht="15.75" customHeight="1">
      <c r="A43" s="34"/>
      <c r="B43" s="68" t="s">
        <v>168</v>
      </c>
      <c r="C43" s="116" t="s">
        <v>351</v>
      </c>
      <c r="D43" s="109" t="s">
        <v>196</v>
      </c>
      <c r="E43" s="112"/>
      <c r="F43" s="112"/>
      <c r="G43" s="233"/>
      <c r="H43" s="225"/>
      <c r="I43" s="113"/>
      <c r="J43" s="19"/>
      <c r="L43" s="141"/>
      <c r="M43" s="145">
        <f>VLOOKUP($C$11,'Inventory List'!$B$265:$H$266,6,TRUE)</f>
        <v>0</v>
      </c>
      <c r="N43" s="141"/>
      <c r="U43" s="6" t="s">
        <v>44</v>
      </c>
      <c r="V43" s="7">
        <v>14642</v>
      </c>
      <c r="W43" s="8">
        <v>26730</v>
      </c>
      <c r="X43" s="8">
        <v>30008</v>
      </c>
      <c r="Y43" s="7">
        <v>14642</v>
      </c>
      <c r="Z43"/>
      <c r="AA43"/>
      <c r="AB43"/>
      <c r="AC43"/>
      <c r="AD43"/>
      <c r="AE43" s="11" t="s">
        <v>46</v>
      </c>
      <c r="AF43" s="11" t="s">
        <v>47</v>
      </c>
      <c r="AG43" s="11" t="s">
        <v>2</v>
      </c>
      <c r="AH43" s="5" t="s">
        <v>59</v>
      </c>
      <c r="AI43" s="46"/>
      <c r="AJ43"/>
      <c r="AK43"/>
      <c r="AL43"/>
      <c r="AM43"/>
      <c r="AN43"/>
      <c r="AO43"/>
      <c r="AP43"/>
      <c r="AQ43"/>
      <c r="AR43"/>
      <c r="AS43"/>
      <c r="AT43" s="9">
        <v>4206000</v>
      </c>
      <c r="AU43" s="9">
        <v>6099905</v>
      </c>
      <c r="AV43" s="10" t="s">
        <v>239</v>
      </c>
      <c r="AW43" s="5">
        <v>2</v>
      </c>
      <c r="AX43" s="5" t="s">
        <v>242</v>
      </c>
      <c r="AY43"/>
      <c r="AZ43" s="31">
        <v>175001</v>
      </c>
      <c r="BA43" s="9">
        <v>219000</v>
      </c>
      <c r="BB43" s="10" t="s">
        <v>123</v>
      </c>
      <c r="BC43" s="56" t="s">
        <v>282</v>
      </c>
      <c r="BD43" s="55"/>
      <c r="BF43" s="9"/>
      <c r="BG43" s="9"/>
      <c r="BH43" s="341" t="s">
        <v>443</v>
      </c>
      <c r="BI43" s="341" t="s">
        <v>443</v>
      </c>
      <c r="BJ43" s="46"/>
    </row>
    <row r="44" spans="1:62" ht="15.75" customHeight="1">
      <c r="A44" s="34"/>
      <c r="B44" s="68" t="s">
        <v>29</v>
      </c>
      <c r="C44" s="112"/>
      <c r="D44" s="109"/>
      <c r="E44" s="112"/>
      <c r="F44" s="112"/>
      <c r="G44" s="233"/>
      <c r="H44" s="225"/>
      <c r="I44" s="113"/>
      <c r="J44" s="19"/>
      <c r="L44" s="141"/>
      <c r="M44" s="145">
        <f>VLOOKUP($C$11,'Inventory List'!$B$355:$H$356,6,TRUE)</f>
        <v>0</v>
      </c>
      <c r="N44" s="141"/>
      <c r="U44" s="6" t="s">
        <v>44</v>
      </c>
      <c r="V44" s="7">
        <v>14671</v>
      </c>
      <c r="W44" s="8">
        <v>30009</v>
      </c>
      <c r="X44" s="8">
        <v>33790</v>
      </c>
      <c r="Y44" s="7">
        <v>14671</v>
      </c>
      <c r="Z44"/>
      <c r="AA44"/>
      <c r="AB44"/>
      <c r="AC44"/>
      <c r="AD44"/>
      <c r="AE44" s="12">
        <v>1</v>
      </c>
      <c r="AF44" s="12">
        <v>5000</v>
      </c>
      <c r="AG44" s="13" t="s">
        <v>134</v>
      </c>
      <c r="AH44" s="12" t="s">
        <v>273</v>
      </c>
      <c r="AI44" s="47"/>
      <c r="AJ44"/>
      <c r="AK44"/>
      <c r="AL44"/>
      <c r="AM44"/>
      <c r="AN44"/>
      <c r="AO44"/>
      <c r="AP44"/>
      <c r="AQ44"/>
      <c r="AR44"/>
      <c r="AS44"/>
      <c r="AT44"/>
      <c r="AU44"/>
      <c r="AV44" s="341" t="s">
        <v>443</v>
      </c>
      <c r="AW44"/>
      <c r="AX44"/>
      <c r="AY44"/>
      <c r="AZ44" s="31">
        <v>219001</v>
      </c>
      <c r="BA44" s="9">
        <v>940000</v>
      </c>
      <c r="BB44" s="10" t="s">
        <v>118</v>
      </c>
      <c r="BC44" s="56" t="s">
        <v>282</v>
      </c>
      <c r="BD44" s="55"/>
      <c r="BF44" s="98"/>
      <c r="BG44" s="98"/>
      <c r="BH44" s="100" t="s">
        <v>444</v>
      </c>
      <c r="BI44" s="100" t="s">
        <v>444</v>
      </c>
      <c r="BJ44" s="46"/>
    </row>
    <row r="45" spans="1:56" ht="15.75" customHeight="1">
      <c r="A45" s="34"/>
      <c r="B45" s="74"/>
      <c r="C45" s="117"/>
      <c r="D45" s="99"/>
      <c r="E45" s="117"/>
      <c r="F45" s="117"/>
      <c r="G45" s="229"/>
      <c r="H45" s="230"/>
      <c r="I45" s="118"/>
      <c r="J45" s="19"/>
      <c r="L45" s="141"/>
      <c r="M45" s="148"/>
      <c r="N45" s="141"/>
      <c r="U45" s="6" t="s">
        <v>44</v>
      </c>
      <c r="V45" s="7">
        <v>14702</v>
      </c>
      <c r="W45" s="8">
        <v>33791</v>
      </c>
      <c r="X45" s="8">
        <v>38034</v>
      </c>
      <c r="Y45" s="7">
        <v>14702</v>
      </c>
      <c r="Z45"/>
      <c r="AA45"/>
      <c r="AB45"/>
      <c r="AC45"/>
      <c r="AD45"/>
      <c r="AE45" s="12">
        <v>5001</v>
      </c>
      <c r="AF45" s="12">
        <v>9000</v>
      </c>
      <c r="AG45" s="13" t="s">
        <v>135</v>
      </c>
      <c r="AH45" s="12" t="s">
        <v>273</v>
      </c>
      <c r="AI45" s="47"/>
      <c r="AJ45"/>
      <c r="AK45"/>
      <c r="AL45"/>
      <c r="AM45"/>
      <c r="AN45"/>
      <c r="AO45"/>
      <c r="AP45"/>
      <c r="AQ45"/>
      <c r="AR45"/>
      <c r="AS45"/>
      <c r="AT45"/>
      <c r="AU45"/>
      <c r="AV45" s="100" t="s">
        <v>444</v>
      </c>
      <c r="AW45"/>
      <c r="AX45"/>
      <c r="AY45"/>
      <c r="AZ45" s="31">
        <v>940001</v>
      </c>
      <c r="BA45" s="9">
        <v>2250000</v>
      </c>
      <c r="BB45" s="10" t="s">
        <v>119</v>
      </c>
      <c r="BC45" s="56" t="s">
        <v>282</v>
      </c>
      <c r="BD45" s="55"/>
    </row>
    <row r="46" spans="1:62" ht="15.75" customHeight="1">
      <c r="A46" s="34"/>
      <c r="B46" s="70" t="s">
        <v>15</v>
      </c>
      <c r="C46" s="119"/>
      <c r="D46" s="120"/>
      <c r="E46" s="119"/>
      <c r="F46" s="119"/>
      <c r="G46" s="231"/>
      <c r="H46" s="232"/>
      <c r="I46" s="121"/>
      <c r="J46" s="19"/>
      <c r="L46" s="141"/>
      <c r="M46" s="145"/>
      <c r="N46" s="141"/>
      <c r="U46" s="6" t="s">
        <v>44</v>
      </c>
      <c r="V46" s="7">
        <v>14732</v>
      </c>
      <c r="W46" s="8">
        <v>38035</v>
      </c>
      <c r="X46" s="8">
        <v>41679</v>
      </c>
      <c r="Y46" s="7">
        <v>14732</v>
      </c>
      <c r="Z46"/>
      <c r="AA46"/>
      <c r="AB46"/>
      <c r="AC46"/>
      <c r="AD46"/>
      <c r="AE46" s="12">
        <v>9001</v>
      </c>
      <c r="AF46" s="12">
        <v>30000</v>
      </c>
      <c r="AG46" s="13" t="s">
        <v>136</v>
      </c>
      <c r="AH46" s="12" t="s">
        <v>273</v>
      </c>
      <c r="AI46" s="47"/>
      <c r="AJ46"/>
      <c r="AK46"/>
      <c r="AL46"/>
      <c r="AM46"/>
      <c r="AN46"/>
      <c r="AO46"/>
      <c r="AP46"/>
      <c r="AQ46"/>
      <c r="AR46"/>
      <c r="AS46"/>
      <c r="AT46" s="357" t="s">
        <v>101</v>
      </c>
      <c r="AU46" s="357"/>
      <c r="AV46" s="357"/>
      <c r="AW46" s="357"/>
      <c r="AX46" s="44"/>
      <c r="AY46"/>
      <c r="AZ46" s="31">
        <v>2250001</v>
      </c>
      <c r="BA46" s="9">
        <v>3450000</v>
      </c>
      <c r="BB46" s="10" t="s">
        <v>120</v>
      </c>
      <c r="BC46" s="56" t="s">
        <v>282</v>
      </c>
      <c r="BD46" s="55"/>
      <c r="BF46" s="357" t="s">
        <v>191</v>
      </c>
      <c r="BG46" s="357"/>
      <c r="BH46" s="357"/>
      <c r="BI46" s="357"/>
      <c r="BJ46" s="44"/>
    </row>
    <row r="47" spans="1:62" ht="15.75" customHeight="1">
      <c r="A47" s="34"/>
      <c r="B47" s="68" t="s">
        <v>23</v>
      </c>
      <c r="C47" s="116" t="s">
        <v>120</v>
      </c>
      <c r="D47" s="116" t="s">
        <v>282</v>
      </c>
      <c r="E47" s="112"/>
      <c r="F47" s="112"/>
      <c r="G47" s="224" t="str">
        <f>VLOOKUP($C$11,$AZ$37:$BC$54,3,TRUE)</f>
        <v>D35382-1-SA</v>
      </c>
      <c r="H47" s="224" t="str">
        <f>VLOOKUP($C$11,$AZ$37:$BC$46,4,TRUE)</f>
        <v>Straight Cut Curved Side</v>
      </c>
      <c r="I47" s="113"/>
      <c r="J47" s="19"/>
      <c r="L47" s="141"/>
      <c r="M47" s="145">
        <f>VLOOKUP($C$11,'Inventory List'!$B$89:$H$106,6,TRUE)</f>
        <v>0</v>
      </c>
      <c r="N47" s="141"/>
      <c r="U47" s="6" t="s">
        <v>44</v>
      </c>
      <c r="V47" s="7">
        <v>14763</v>
      </c>
      <c r="W47" s="8">
        <v>41680</v>
      </c>
      <c r="X47" s="8">
        <v>46221</v>
      </c>
      <c r="Y47" s="7">
        <v>14763</v>
      </c>
      <c r="Z47"/>
      <c r="AA47"/>
      <c r="AB47"/>
      <c r="AC47"/>
      <c r="AD47"/>
      <c r="AE47" s="12">
        <v>30001</v>
      </c>
      <c r="AF47" s="12">
        <v>80000</v>
      </c>
      <c r="AG47" s="13" t="s">
        <v>221</v>
      </c>
      <c r="AH47" s="12" t="s">
        <v>273</v>
      </c>
      <c r="AI47" s="47"/>
      <c r="AJ47"/>
      <c r="AK47"/>
      <c r="AL47"/>
      <c r="AM47"/>
      <c r="AN47"/>
      <c r="AO47"/>
      <c r="AP47"/>
      <c r="AQ47"/>
      <c r="AR47"/>
      <c r="AS47"/>
      <c r="AT47" s="9">
        <v>1</v>
      </c>
      <c r="AU47" s="9">
        <v>530000</v>
      </c>
      <c r="AV47" s="5" t="s">
        <v>256</v>
      </c>
      <c r="AW47" s="5">
        <v>1</v>
      </c>
      <c r="AX47" s="53" t="s">
        <v>258</v>
      </c>
      <c r="AY47"/>
      <c r="AZ47" s="31">
        <v>3450001</v>
      </c>
      <c r="BA47" s="9">
        <v>3850000</v>
      </c>
      <c r="BB47" s="10" t="s">
        <v>120</v>
      </c>
      <c r="BC47" s="56" t="s">
        <v>282</v>
      </c>
      <c r="BD47" s="55"/>
      <c r="BF47" s="9">
        <v>1</v>
      </c>
      <c r="BG47" s="9">
        <v>50000</v>
      </c>
      <c r="BH47" s="39" t="s">
        <v>192</v>
      </c>
      <c r="BI47" s="5" t="s">
        <v>324</v>
      </c>
      <c r="BJ47" s="46"/>
    </row>
    <row r="48" spans="1:62" ht="15.75" customHeight="1">
      <c r="A48" s="34"/>
      <c r="B48" s="68" t="s">
        <v>16</v>
      </c>
      <c r="C48" s="116" t="s">
        <v>297</v>
      </c>
      <c r="D48" s="116" t="s">
        <v>293</v>
      </c>
      <c r="E48" s="112"/>
      <c r="F48" s="112"/>
      <c r="G48" s="224" t="str">
        <f>VLOOKUP($C$11,$AZ$57:$BC$66,3,TRUE)</f>
        <v>Narrow Tail</v>
      </c>
      <c r="H48" s="224" t="str">
        <f>VLOOKUP($C$11,$AZ$57:$BC$66,4,TRUE)</f>
        <v>Marked 3 or Unmarked</v>
      </c>
      <c r="I48" s="113"/>
      <c r="J48" s="19"/>
      <c r="L48" s="141"/>
      <c r="M48" s="145">
        <f>VLOOKUP($C$11,'Inventory List'!$B$127:$H$138,6,TRUE)</f>
        <v>0</v>
      </c>
      <c r="N48" s="141"/>
      <c r="U48" s="6" t="s">
        <v>44</v>
      </c>
      <c r="V48" s="7">
        <v>14793</v>
      </c>
      <c r="W48" s="8">
        <v>46222</v>
      </c>
      <c r="X48" s="8">
        <v>51970</v>
      </c>
      <c r="Y48" s="7">
        <v>14793</v>
      </c>
      <c r="Z48"/>
      <c r="AA48"/>
      <c r="AB48"/>
      <c r="AC48"/>
      <c r="AD48"/>
      <c r="AE48" s="12">
        <v>80001</v>
      </c>
      <c r="AF48" s="12">
        <v>6099905</v>
      </c>
      <c r="AG48" s="13" t="s">
        <v>221</v>
      </c>
      <c r="AH48" s="12" t="s">
        <v>274</v>
      </c>
      <c r="AI48" s="47"/>
      <c r="AJ48"/>
      <c r="AK48"/>
      <c r="AL48"/>
      <c r="AM48"/>
      <c r="AN48"/>
      <c r="AO48" t="s">
        <v>40</v>
      </c>
      <c r="AP48"/>
      <c r="AQ48"/>
      <c r="AR48"/>
      <c r="AS48"/>
      <c r="AT48" s="9">
        <v>530001</v>
      </c>
      <c r="AU48" s="9">
        <v>1000000</v>
      </c>
      <c r="AV48" s="5" t="s">
        <v>257</v>
      </c>
      <c r="AW48" s="5" t="s">
        <v>103</v>
      </c>
      <c r="AX48" s="53" t="s">
        <v>259</v>
      </c>
      <c r="AY48"/>
      <c r="AZ48" s="31">
        <v>3850001</v>
      </c>
      <c r="BA48" s="9">
        <v>6099905</v>
      </c>
      <c r="BB48" s="10" t="s">
        <v>121</v>
      </c>
      <c r="BC48" s="56" t="s">
        <v>283</v>
      </c>
      <c r="BD48" s="55"/>
      <c r="BF48" s="9">
        <v>50001</v>
      </c>
      <c r="BG48" s="9">
        <v>1360000</v>
      </c>
      <c r="BH48" s="39" t="s">
        <v>193</v>
      </c>
      <c r="BI48" s="5" t="s">
        <v>325</v>
      </c>
      <c r="BJ48" s="46"/>
    </row>
    <row r="49" spans="1:62" ht="15.75" customHeight="1">
      <c r="A49" s="34"/>
      <c r="B49" s="68" t="s">
        <v>17</v>
      </c>
      <c r="C49" s="116" t="s">
        <v>458</v>
      </c>
      <c r="D49" s="116" t="s">
        <v>233</v>
      </c>
      <c r="E49" s="112"/>
      <c r="F49" s="112"/>
      <c r="G49" s="224" t="str">
        <f>VLOOKUP($C$11,$AZ$95:$BC$104,3,TRUE)</f>
        <v>Forged B8875-1SA</v>
      </c>
      <c r="H49" s="224" t="str">
        <f>VLOOKUP($C$11,$AZ$95:$BD$102,5,TRUE)</f>
        <v>Wide Slot</v>
      </c>
      <c r="I49" s="113"/>
      <c r="J49" s="19"/>
      <c r="L49" s="141"/>
      <c r="M49" s="145">
        <f>VLOOKUP($C$11,'Inventory List'!$B$140:$H$149,6,TRUE)</f>
        <v>0</v>
      </c>
      <c r="N49" s="141"/>
      <c r="U49" s="6" t="s">
        <v>44</v>
      </c>
      <c r="V49" s="7">
        <v>14824</v>
      </c>
      <c r="W49" s="8">
        <v>51971</v>
      </c>
      <c r="X49" s="8">
        <v>59868</v>
      </c>
      <c r="Y49" s="7">
        <v>14824</v>
      </c>
      <c r="Z49"/>
      <c r="AA49"/>
      <c r="AB49"/>
      <c r="AC49"/>
      <c r="AD49"/>
      <c r="AE49" s="47"/>
      <c r="AF49" s="47"/>
      <c r="AG49" s="341" t="s">
        <v>443</v>
      </c>
      <c r="AH49" s="47"/>
      <c r="AI49" s="47"/>
      <c r="AJ49"/>
      <c r="AK49"/>
      <c r="AL49"/>
      <c r="AM49"/>
      <c r="AN49"/>
      <c r="AO49"/>
      <c r="AP49"/>
      <c r="AQ49"/>
      <c r="AR49"/>
      <c r="AS49"/>
      <c r="AT49" s="9">
        <v>1000001</v>
      </c>
      <c r="AU49" s="9">
        <v>2500000</v>
      </c>
      <c r="AV49" s="5" t="s">
        <v>257</v>
      </c>
      <c r="AW49" s="5" t="s">
        <v>104</v>
      </c>
      <c r="AX49" s="53" t="s">
        <v>259</v>
      </c>
      <c r="AY49"/>
      <c r="AZ49" s="31"/>
      <c r="BA49" s="9"/>
      <c r="BB49" s="10" t="s">
        <v>122</v>
      </c>
      <c r="BC49" s="56" t="s">
        <v>283</v>
      </c>
      <c r="BD49" s="55"/>
      <c r="BF49" s="9">
        <v>1360001</v>
      </c>
      <c r="BG49" s="9">
        <v>6099905</v>
      </c>
      <c r="BH49" s="39" t="s">
        <v>193</v>
      </c>
      <c r="BI49" s="5" t="s">
        <v>325</v>
      </c>
      <c r="BJ49" s="46"/>
    </row>
    <row r="50" spans="1:62" ht="15.75" customHeight="1">
      <c r="A50" s="34"/>
      <c r="B50" s="68" t="s">
        <v>201</v>
      </c>
      <c r="C50" s="116" t="s">
        <v>379</v>
      </c>
      <c r="D50" s="116" t="s">
        <v>376</v>
      </c>
      <c r="E50" s="112"/>
      <c r="F50" s="112"/>
      <c r="G50" s="224" t="str">
        <f>VLOOKUP($C$11,$AZ$71:$BC$72,3,TRUE)</f>
        <v>C46027 - Marked with "0"</v>
      </c>
      <c r="H50" s="224" t="str">
        <f>VLOOKUP($C$11,$AZ$71:$BC$72,4,TRUE)</f>
        <v>Thin Forks - Angled Arm to Clip Latch  </v>
      </c>
      <c r="I50" s="113"/>
      <c r="J50" s="19"/>
      <c r="L50" s="141"/>
      <c r="M50" s="145">
        <f>VLOOKUP($C$11,'Inventory List'!$B$116:$H$119,6,TRUE)</f>
        <v>0</v>
      </c>
      <c r="N50" s="141"/>
      <c r="U50" s="6" t="s">
        <v>44</v>
      </c>
      <c r="V50" s="7">
        <v>14855</v>
      </c>
      <c r="W50" s="8">
        <v>59869</v>
      </c>
      <c r="X50" s="8">
        <v>68054</v>
      </c>
      <c r="Y50" s="7">
        <v>14855</v>
      </c>
      <c r="Z50"/>
      <c r="AA50"/>
      <c r="AB50"/>
      <c r="AC50"/>
      <c r="AD50"/>
      <c r="AE50"/>
      <c r="AF50"/>
      <c r="AG50" s="100" t="s">
        <v>444</v>
      </c>
      <c r="AH50"/>
      <c r="AI50"/>
      <c r="AJ50"/>
      <c r="AK50"/>
      <c r="AL50"/>
      <c r="AM50"/>
      <c r="AN50"/>
      <c r="AO50"/>
      <c r="AP50"/>
      <c r="AQ50"/>
      <c r="AR50"/>
      <c r="AS50"/>
      <c r="AT50" s="9">
        <v>2500001</v>
      </c>
      <c r="AU50" s="9">
        <v>3890000</v>
      </c>
      <c r="AV50" s="5" t="s">
        <v>257</v>
      </c>
      <c r="AW50" s="5" t="s">
        <v>105</v>
      </c>
      <c r="AX50" s="53" t="s">
        <v>259</v>
      </c>
      <c r="AY50"/>
      <c r="AZ50" s="31"/>
      <c r="BA50" s="9"/>
      <c r="BB50" s="10" t="s">
        <v>115</v>
      </c>
      <c r="BC50" s="56" t="s">
        <v>283</v>
      </c>
      <c r="BD50" s="55"/>
      <c r="BF50" s="98"/>
      <c r="BG50" s="98"/>
      <c r="BH50" s="341" t="s">
        <v>443</v>
      </c>
      <c r="BI50" s="46"/>
      <c r="BJ50" s="46"/>
    </row>
    <row r="51" spans="1:60" ht="15.75" customHeight="1">
      <c r="A51" s="34"/>
      <c r="B51" s="68" t="s">
        <v>18</v>
      </c>
      <c r="C51" s="116" t="s">
        <v>452</v>
      </c>
      <c r="D51" s="116" t="s">
        <v>221</v>
      </c>
      <c r="E51" s="112"/>
      <c r="F51" s="112"/>
      <c r="G51" s="224" t="str">
        <f>VLOOKUP($C$11,$AZ$86:$BC$89,3,TRUE)</f>
        <v>Shallow Bevel One Side</v>
      </c>
      <c r="H51" s="224" t="str">
        <f>VLOOKUP($C$11,$AZ$86:$BC$89,4,TRUE)</f>
        <v>Not Marked</v>
      </c>
      <c r="I51" s="113"/>
      <c r="J51" s="19"/>
      <c r="L51" s="141"/>
      <c r="M51" s="145">
        <f>VLOOKUP($C$11,'Inventory List'!$B$120:$H$125,6,TRUE)</f>
        <v>0</v>
      </c>
      <c r="N51" s="141"/>
      <c r="U51" s="6" t="s">
        <v>44</v>
      </c>
      <c r="V51" s="7">
        <v>14885</v>
      </c>
      <c r="W51" s="8">
        <v>68055</v>
      </c>
      <c r="X51" s="8">
        <v>78306</v>
      </c>
      <c r="Y51" s="7">
        <v>14885</v>
      </c>
      <c r="Z51"/>
      <c r="AA51"/>
      <c r="AB51"/>
      <c r="AC51"/>
      <c r="AD51"/>
      <c r="AE51" s="358" t="s">
        <v>151</v>
      </c>
      <c r="AF51" s="359"/>
      <c r="AG51" s="359"/>
      <c r="AH51" s="359"/>
      <c r="AI51" s="44"/>
      <c r="AJ51"/>
      <c r="AK51"/>
      <c r="AL51"/>
      <c r="AM51"/>
      <c r="AN51"/>
      <c r="AO51"/>
      <c r="AP51"/>
      <c r="AQ51"/>
      <c r="AR51"/>
      <c r="AS51"/>
      <c r="AT51" s="9">
        <v>3890001</v>
      </c>
      <c r="AU51" s="9">
        <v>6099905</v>
      </c>
      <c r="AV51" s="5" t="s">
        <v>255</v>
      </c>
      <c r="AW51" s="5">
        <v>3</v>
      </c>
      <c r="AX51" s="53" t="s">
        <v>260</v>
      </c>
      <c r="AY51"/>
      <c r="AZ51" s="31">
        <v>4200000</v>
      </c>
      <c r="BA51" s="9">
        <v>6099905</v>
      </c>
      <c r="BB51" s="10" t="s">
        <v>116</v>
      </c>
      <c r="BC51" s="56" t="s">
        <v>283</v>
      </c>
      <c r="BD51" s="55"/>
      <c r="BH51" s="100" t="s">
        <v>444</v>
      </c>
    </row>
    <row r="52" spans="1:62" ht="15.75" customHeight="1">
      <c r="A52" s="34"/>
      <c r="B52" s="68" t="s">
        <v>203</v>
      </c>
      <c r="C52" s="116" t="s">
        <v>286</v>
      </c>
      <c r="D52" s="116" t="s">
        <v>288</v>
      </c>
      <c r="E52" s="112"/>
      <c r="F52" s="112"/>
      <c r="G52" s="224" t="str">
        <f>VLOOKUP($C$11,$AZ$77:$BC$81,3,TRUE)</f>
        <v>C64331</v>
      </c>
      <c r="H52" s="224" t="str">
        <f>VLOOKUP($C$11,$AZ$77:$BC$81,4,TRUE)</f>
        <v>Type II - Not Marked</v>
      </c>
      <c r="I52" s="113"/>
      <c r="J52" s="19"/>
      <c r="L52" s="141"/>
      <c r="M52" s="145">
        <f>VLOOKUP($C$11,'Inventory List'!$B$108:$H$114,6,TRUE)</f>
        <v>0</v>
      </c>
      <c r="N52" s="141"/>
      <c r="U52" s="6" t="s">
        <v>44</v>
      </c>
      <c r="V52" s="7">
        <v>14916</v>
      </c>
      <c r="W52" s="8">
        <v>78307</v>
      </c>
      <c r="X52" s="8">
        <v>90177</v>
      </c>
      <c r="Y52" s="7">
        <v>14916</v>
      </c>
      <c r="Z52"/>
      <c r="AA52"/>
      <c r="AB52"/>
      <c r="AC52"/>
      <c r="AD52"/>
      <c r="AE52" s="11" t="s">
        <v>46</v>
      </c>
      <c r="AF52" s="11" t="s">
        <v>47</v>
      </c>
      <c r="AG52" s="11" t="s">
        <v>2</v>
      </c>
      <c r="AH52" s="5" t="s">
        <v>59</v>
      </c>
      <c r="AI52" s="46"/>
      <c r="AJ52"/>
      <c r="AK52"/>
      <c r="AL52"/>
      <c r="AM52"/>
      <c r="AN52"/>
      <c r="AO52"/>
      <c r="AP52"/>
      <c r="AQ52"/>
      <c r="AR52"/>
      <c r="AS52"/>
      <c r="AT52" s="98"/>
      <c r="AU52" s="98"/>
      <c r="AV52" s="341" t="s">
        <v>443</v>
      </c>
      <c r="AW52" s="46"/>
      <c r="AX52" s="102"/>
      <c r="AY52"/>
      <c r="AZ52" s="31"/>
      <c r="BA52" s="9"/>
      <c r="BB52" s="10" t="s">
        <v>117</v>
      </c>
      <c r="BC52" s="56" t="s">
        <v>283</v>
      </c>
      <c r="BD52" s="55"/>
      <c r="BF52" s="357" t="s">
        <v>194</v>
      </c>
      <c r="BG52" s="357"/>
      <c r="BH52" s="357"/>
      <c r="BI52" s="357"/>
      <c r="BJ52" s="44"/>
    </row>
    <row r="53" spans="1:67" ht="15.75" customHeight="1">
      <c r="A53" s="34"/>
      <c r="B53" s="68" t="s">
        <v>19</v>
      </c>
      <c r="C53" s="116" t="s">
        <v>218</v>
      </c>
      <c r="D53" s="112"/>
      <c r="E53" s="112"/>
      <c r="F53" s="112"/>
      <c r="G53" s="224" t="str">
        <f>VLOOKUP($C$11,$AO$13:$AR$15,3,TRUE)</f>
        <v>Rounded, No Mark</v>
      </c>
      <c r="H53" s="237"/>
      <c r="I53" s="113"/>
      <c r="J53" s="19"/>
      <c r="L53" s="141"/>
      <c r="M53" s="145">
        <f>VLOOKUP($C$11,'Inventory List'!$B$13:$H$17,6,TRUE)</f>
        <v>0</v>
      </c>
      <c r="N53" s="141"/>
      <c r="U53" s="6" t="s">
        <v>44</v>
      </c>
      <c r="V53" s="7">
        <v>14946</v>
      </c>
      <c r="W53" s="8">
        <v>90178</v>
      </c>
      <c r="X53" s="8">
        <v>100000</v>
      </c>
      <c r="Y53" s="7">
        <v>14946</v>
      </c>
      <c r="Z53"/>
      <c r="AA53"/>
      <c r="AB53"/>
      <c r="AC53"/>
      <c r="AD53"/>
      <c r="AE53" s="12">
        <v>1</v>
      </c>
      <c r="AF53" s="12">
        <v>35000</v>
      </c>
      <c r="AG53" s="13" t="s">
        <v>138</v>
      </c>
      <c r="AH53" s="12" t="s">
        <v>269</v>
      </c>
      <c r="AI53" s="47"/>
      <c r="AJ53"/>
      <c r="AK53"/>
      <c r="AL53"/>
      <c r="AM53"/>
      <c r="AN53"/>
      <c r="AO53"/>
      <c r="AP53"/>
      <c r="AQ53"/>
      <c r="AR53"/>
      <c r="AS53"/>
      <c r="AT53"/>
      <c r="AU53"/>
      <c r="AV53" s="100" t="s">
        <v>444</v>
      </c>
      <c r="AW53"/>
      <c r="AX53"/>
      <c r="AY53"/>
      <c r="AZ53" s="103"/>
      <c r="BA53" s="98"/>
      <c r="BB53" s="341" t="s">
        <v>443</v>
      </c>
      <c r="BC53" s="55"/>
      <c r="BD53" s="55"/>
      <c r="BF53" s="9">
        <v>1</v>
      </c>
      <c r="BG53" s="9">
        <v>1360000</v>
      </c>
      <c r="BH53" s="39" t="s">
        <v>195</v>
      </c>
      <c r="BI53" s="5" t="s">
        <v>196</v>
      </c>
      <c r="BJ53" s="46"/>
      <c r="BL53" s="357" t="s">
        <v>177</v>
      </c>
      <c r="BM53" s="357"/>
      <c r="BN53" s="357"/>
      <c r="BO53" s="357"/>
    </row>
    <row r="54" spans="1:67" ht="15.75" customHeight="1">
      <c r="A54" s="34"/>
      <c r="B54" s="74"/>
      <c r="C54" s="117"/>
      <c r="D54" s="99"/>
      <c r="E54" s="117"/>
      <c r="F54" s="117"/>
      <c r="G54" s="229"/>
      <c r="H54" s="230"/>
      <c r="I54" s="118"/>
      <c r="J54" s="19"/>
      <c r="L54" s="141"/>
      <c r="M54" s="145"/>
      <c r="N54" s="141"/>
      <c r="U54" s="6" t="s">
        <v>44</v>
      </c>
      <c r="V54" s="7">
        <v>14946</v>
      </c>
      <c r="W54" s="8">
        <v>100001</v>
      </c>
      <c r="X54" s="8">
        <v>169073</v>
      </c>
      <c r="Y54" s="7">
        <v>14946</v>
      </c>
      <c r="Z54"/>
      <c r="AA54"/>
      <c r="AB54"/>
      <c r="AC54"/>
      <c r="AD54"/>
      <c r="AE54" s="12">
        <v>35001</v>
      </c>
      <c r="AF54" s="12">
        <v>55000</v>
      </c>
      <c r="AG54" s="13" t="s">
        <v>140</v>
      </c>
      <c r="AH54" s="12" t="s">
        <v>269</v>
      </c>
      <c r="AI54" s="47"/>
      <c r="AJ54"/>
      <c r="AK54"/>
      <c r="AL54"/>
      <c r="AM54"/>
      <c r="AN54"/>
      <c r="AO54"/>
      <c r="AP54"/>
      <c r="AQ54"/>
      <c r="AR54"/>
      <c r="AS54"/>
      <c r="AT54" s="357" t="s">
        <v>102</v>
      </c>
      <c r="AU54" s="357"/>
      <c r="AV54" s="357"/>
      <c r="AW54" s="357"/>
      <c r="AX54" s="44"/>
      <c r="AY54"/>
      <c r="AZ54"/>
      <c r="BA54"/>
      <c r="BB54" s="100" t="s">
        <v>444</v>
      </c>
      <c r="BC54"/>
      <c r="BD54" s="3"/>
      <c r="BF54" s="9">
        <v>1360001</v>
      </c>
      <c r="BG54" s="9">
        <v>6099905</v>
      </c>
      <c r="BH54" s="39" t="s">
        <v>197</v>
      </c>
      <c r="BI54" s="5" t="s">
        <v>196</v>
      </c>
      <c r="BJ54" s="46"/>
      <c r="BL54" s="91">
        <v>81</v>
      </c>
      <c r="BM54" s="92">
        <v>78000</v>
      </c>
      <c r="BN54" s="96" t="s">
        <v>178</v>
      </c>
      <c r="BO54" s="93"/>
    </row>
    <row r="55" spans="1:67" ht="15.75" customHeight="1">
      <c r="A55" s="34"/>
      <c r="B55" s="70" t="s">
        <v>24</v>
      </c>
      <c r="C55" s="123"/>
      <c r="D55" s="124"/>
      <c r="E55" s="123"/>
      <c r="F55" s="123"/>
      <c r="G55" s="235"/>
      <c r="H55" s="238"/>
      <c r="I55" s="128"/>
      <c r="J55" s="19"/>
      <c r="L55" s="141"/>
      <c r="M55" s="145"/>
      <c r="N55" s="141"/>
      <c r="U55" s="6" t="s">
        <v>44</v>
      </c>
      <c r="V55" s="7">
        <v>14947</v>
      </c>
      <c r="W55" s="8">
        <v>169074</v>
      </c>
      <c r="X55" s="8">
        <v>165501</v>
      </c>
      <c r="Y55" s="7">
        <v>14947</v>
      </c>
      <c r="Z55"/>
      <c r="AA55"/>
      <c r="AB55"/>
      <c r="AC55"/>
      <c r="AD55"/>
      <c r="AE55" s="12">
        <v>55001</v>
      </c>
      <c r="AF55" s="12">
        <v>60000</v>
      </c>
      <c r="AG55" s="13" t="s">
        <v>139</v>
      </c>
      <c r="AH55" s="12" t="s">
        <v>269</v>
      </c>
      <c r="AI55" s="47"/>
      <c r="AJ55"/>
      <c r="AK55"/>
      <c r="AL55"/>
      <c r="AM55"/>
      <c r="AN55"/>
      <c r="AO55"/>
      <c r="AP55"/>
      <c r="AQ55"/>
      <c r="AR55"/>
      <c r="AS55"/>
      <c r="AT55" s="9">
        <v>1</v>
      </c>
      <c r="AU55" s="9">
        <v>25000</v>
      </c>
      <c r="AV55" s="10" t="s">
        <v>235</v>
      </c>
      <c r="AW55" s="50" t="s">
        <v>93</v>
      </c>
      <c r="AX55" s="5" t="s">
        <v>234</v>
      </c>
      <c r="AY55"/>
      <c r="AZ55" s="357" t="s">
        <v>16</v>
      </c>
      <c r="BA55" s="357"/>
      <c r="BB55" s="357"/>
      <c r="BC55" s="357"/>
      <c r="BD55" s="54"/>
      <c r="BH55" s="341" t="s">
        <v>443</v>
      </c>
      <c r="BL55" s="91">
        <v>78001</v>
      </c>
      <c r="BM55" s="92">
        <v>700000</v>
      </c>
      <c r="BN55" s="96" t="s">
        <v>179</v>
      </c>
      <c r="BO55" s="93"/>
    </row>
    <row r="56" spans="1:67" ht="15.75" customHeight="1">
      <c r="A56" s="34"/>
      <c r="B56" s="68" t="s">
        <v>37</v>
      </c>
      <c r="C56" s="109" t="s">
        <v>219</v>
      </c>
      <c r="D56" s="116" t="s">
        <v>245</v>
      </c>
      <c r="E56" s="129"/>
      <c r="F56" s="112"/>
      <c r="G56" s="224" t="s">
        <v>219</v>
      </c>
      <c r="H56" s="224" t="str">
        <f>VLOOKUP($C$11,$AT$61:$AX$64,5,TRUE)</f>
        <v>Not Marked - No Tracks</v>
      </c>
      <c r="I56" s="113"/>
      <c r="J56" s="19"/>
      <c r="L56" s="141"/>
      <c r="M56" s="145">
        <f>VLOOKUP($C$11,'Inventory List'!$B$55:$H$60,6,TRUE)</f>
        <v>0</v>
      </c>
      <c r="N56" s="141"/>
      <c r="U56" s="6" t="s">
        <v>44</v>
      </c>
      <c r="V56" s="7">
        <v>14977</v>
      </c>
      <c r="W56" s="8">
        <v>165502</v>
      </c>
      <c r="X56" s="8">
        <v>183519</v>
      </c>
      <c r="Y56" s="7">
        <v>14977</v>
      </c>
      <c r="Z56"/>
      <c r="AA56"/>
      <c r="AB56"/>
      <c r="AC56"/>
      <c r="AD56"/>
      <c r="AE56" s="12">
        <v>60001</v>
      </c>
      <c r="AF56" s="12">
        <v>65000</v>
      </c>
      <c r="AG56" s="13" t="s">
        <v>141</v>
      </c>
      <c r="AH56" s="12" t="s">
        <v>269</v>
      </c>
      <c r="AI56" s="47"/>
      <c r="AJ56"/>
      <c r="AK56"/>
      <c r="AL56"/>
      <c r="AM56"/>
      <c r="AN56"/>
      <c r="AO56"/>
      <c r="AP56"/>
      <c r="AQ56"/>
      <c r="AR56"/>
      <c r="AS56"/>
      <c r="AT56" s="9">
        <v>25001</v>
      </c>
      <c r="AU56" s="9">
        <v>75000</v>
      </c>
      <c r="AV56" s="10" t="s">
        <v>236</v>
      </c>
      <c r="AW56" s="50" t="s">
        <v>94</v>
      </c>
      <c r="AX56" s="5" t="s">
        <v>234</v>
      </c>
      <c r="AY56"/>
      <c r="AZ56" s="25" t="s">
        <v>46</v>
      </c>
      <c r="BA56" s="25" t="s">
        <v>47</v>
      </c>
      <c r="BB56" s="25" t="s">
        <v>110</v>
      </c>
      <c r="BC56" s="25" t="s">
        <v>59</v>
      </c>
      <c r="BD56" s="45"/>
      <c r="BH56" s="100" t="s">
        <v>444</v>
      </c>
      <c r="BL56" s="91">
        <v>700001</v>
      </c>
      <c r="BM56" s="92">
        <v>1860000</v>
      </c>
      <c r="BN56" s="96" t="s">
        <v>180</v>
      </c>
      <c r="BO56" s="93"/>
    </row>
    <row r="57" spans="1:67" ht="15.75" customHeight="1">
      <c r="A57" s="34"/>
      <c r="B57" s="68" t="s">
        <v>25</v>
      </c>
      <c r="C57" s="116" t="s">
        <v>444</v>
      </c>
      <c r="D57" s="116" t="s">
        <v>251</v>
      </c>
      <c r="E57" s="129"/>
      <c r="F57" s="112"/>
      <c r="G57" s="224" t="str">
        <f>VLOOKUP($C$11,$AT$69:$AX$73,3,TRUE)</f>
        <v>No Marking</v>
      </c>
      <c r="H57" s="224" t="str">
        <f>VLOOKUP($C$11,$AT$69:$AX$73,5,TRUE)</f>
        <v>Indented</v>
      </c>
      <c r="I57" s="113"/>
      <c r="J57" s="19"/>
      <c r="L57" s="141"/>
      <c r="M57" s="145">
        <f>VLOOKUP($C$11,'Inventory List'!$B$62:$H$68,6,TRUE)</f>
        <v>0</v>
      </c>
      <c r="N57" s="141"/>
      <c r="U57" s="6" t="s">
        <v>44</v>
      </c>
      <c r="V57" s="7">
        <v>15008</v>
      </c>
      <c r="W57" s="8">
        <v>183520</v>
      </c>
      <c r="X57" s="8">
        <v>197811</v>
      </c>
      <c r="Y57" s="7">
        <v>15008</v>
      </c>
      <c r="Z57"/>
      <c r="AA57"/>
      <c r="AB57"/>
      <c r="AC57"/>
      <c r="AD57"/>
      <c r="AE57" s="12">
        <v>65001</v>
      </c>
      <c r="AF57" s="12">
        <v>680000</v>
      </c>
      <c r="AG57" s="13" t="s">
        <v>142</v>
      </c>
      <c r="AH57" s="12" t="s">
        <v>268</v>
      </c>
      <c r="AI57" s="47"/>
      <c r="AJ57"/>
      <c r="AK57"/>
      <c r="AL57"/>
      <c r="AM57"/>
      <c r="AN57"/>
      <c r="AO57"/>
      <c r="AP57"/>
      <c r="AQ57"/>
      <c r="AR57"/>
      <c r="AS57"/>
      <c r="AT57" s="9">
        <v>75001</v>
      </c>
      <c r="AU57" s="9">
        <v>6099905</v>
      </c>
      <c r="AV57" s="10" t="s">
        <v>237</v>
      </c>
      <c r="AW57" s="50">
        <v>2</v>
      </c>
      <c r="AX57" s="5" t="s">
        <v>234</v>
      </c>
      <c r="AY57"/>
      <c r="AZ57" s="41">
        <v>1</v>
      </c>
      <c r="BA57" s="41">
        <v>20000</v>
      </c>
      <c r="BB57" s="32" t="s">
        <v>296</v>
      </c>
      <c r="BC57" s="38" t="s">
        <v>289</v>
      </c>
      <c r="BD57" s="45"/>
      <c r="BL57" s="91">
        <v>1860001</v>
      </c>
      <c r="BM57" s="92">
        <v>3200000</v>
      </c>
      <c r="BN57" s="96" t="s">
        <v>181</v>
      </c>
      <c r="BO57" s="93"/>
    </row>
    <row r="58" spans="1:67" ht="17.25" customHeight="1">
      <c r="A58" s="34"/>
      <c r="B58" s="68" t="s">
        <v>26</v>
      </c>
      <c r="C58" s="116" t="s">
        <v>444</v>
      </c>
      <c r="D58" s="109" t="s">
        <v>234</v>
      </c>
      <c r="E58" s="129"/>
      <c r="F58" s="112"/>
      <c r="G58" s="224" t="str">
        <f>VLOOKUP($C$11,$AT$55:$AW$57,3,TRUE)</f>
        <v>No Mark/No Ring</v>
      </c>
      <c r="H58" s="236"/>
      <c r="I58" s="113"/>
      <c r="J58" s="19"/>
      <c r="L58" s="141"/>
      <c r="M58" s="145">
        <f>VLOOKUP($C$11,'Inventory List'!$B$49:$H$53,6,TRUE)</f>
        <v>0</v>
      </c>
      <c r="N58" s="141"/>
      <c r="U58" s="6" t="s">
        <v>44</v>
      </c>
      <c r="V58" s="7">
        <v>15036</v>
      </c>
      <c r="W58" s="8">
        <v>197812</v>
      </c>
      <c r="X58" s="8">
        <v>211288</v>
      </c>
      <c r="Y58" s="7">
        <v>15036</v>
      </c>
      <c r="Z58"/>
      <c r="AA58"/>
      <c r="AB58"/>
      <c r="AC58"/>
      <c r="AD58"/>
      <c r="AE58" s="12">
        <v>680001</v>
      </c>
      <c r="AF58" s="12">
        <v>1630000</v>
      </c>
      <c r="AG58" s="13" t="s">
        <v>143</v>
      </c>
      <c r="AH58" s="12" t="s">
        <v>268</v>
      </c>
      <c r="AI58" s="47"/>
      <c r="AJ58"/>
      <c r="AK58"/>
      <c r="AL58"/>
      <c r="AM58"/>
      <c r="AN58"/>
      <c r="AO58"/>
      <c r="AP58"/>
      <c r="AQ58"/>
      <c r="AR58"/>
      <c r="AS58"/>
      <c r="AT58"/>
      <c r="AU58"/>
      <c r="AV58" s="341" t="s">
        <v>443</v>
      </c>
      <c r="AW58"/>
      <c r="AX58"/>
      <c r="AY58"/>
      <c r="AZ58" s="41">
        <v>20001</v>
      </c>
      <c r="BA58" s="41">
        <v>34500</v>
      </c>
      <c r="BB58" s="32" t="s">
        <v>296</v>
      </c>
      <c r="BC58" s="38" t="s">
        <v>290</v>
      </c>
      <c r="BD58" s="45"/>
      <c r="BL58" s="91">
        <v>3200001</v>
      </c>
      <c r="BM58" s="92">
        <v>3890000</v>
      </c>
      <c r="BN58" s="96" t="s">
        <v>182</v>
      </c>
      <c r="BO58" s="93"/>
    </row>
    <row r="59" spans="1:67" ht="15.75" customHeight="1">
      <c r="A59" s="34"/>
      <c r="B59" s="68" t="s">
        <v>126</v>
      </c>
      <c r="C59" s="116" t="s">
        <v>444</v>
      </c>
      <c r="D59" s="116" t="s">
        <v>259</v>
      </c>
      <c r="E59" s="129"/>
      <c r="F59" s="112"/>
      <c r="G59" s="224" t="str">
        <f>VLOOKUP($C$11,$AT$33:$AW$36,3,TRUE)</f>
        <v>Short - 1.83"</v>
      </c>
      <c r="H59" s="224" t="str">
        <f>VLOOKUP($C$11,$AT$33:$AW$36,4,TRUE)</f>
        <v>Type I</v>
      </c>
      <c r="I59" s="113"/>
      <c r="J59" s="19"/>
      <c r="L59" s="141"/>
      <c r="M59" s="145">
        <f>VLOOKUP($C$11,'Inventory List'!$B$19:$H$24,6,TRUE)</f>
        <v>0</v>
      </c>
      <c r="N59" s="141"/>
      <c r="U59" s="6" t="s">
        <v>44</v>
      </c>
      <c r="V59" s="7">
        <v>15067</v>
      </c>
      <c r="W59" s="8">
        <v>211289</v>
      </c>
      <c r="X59" s="8">
        <v>228527</v>
      </c>
      <c r="Y59" s="7">
        <v>15067</v>
      </c>
      <c r="Z59"/>
      <c r="AA59"/>
      <c r="AB59"/>
      <c r="AC59"/>
      <c r="AD59"/>
      <c r="AE59" s="12">
        <v>1630001</v>
      </c>
      <c r="AF59" s="12">
        <v>3100000</v>
      </c>
      <c r="AG59" s="13" t="s">
        <v>144</v>
      </c>
      <c r="AH59" s="12" t="s">
        <v>268</v>
      </c>
      <c r="AI59" s="47"/>
      <c r="AJ59"/>
      <c r="AK59"/>
      <c r="AL59"/>
      <c r="AM59"/>
      <c r="AN59"/>
      <c r="AO59"/>
      <c r="AP59"/>
      <c r="AQ59"/>
      <c r="AR59"/>
      <c r="AS59"/>
      <c r="AT59"/>
      <c r="AU59"/>
      <c r="AV59" s="100" t="s">
        <v>444</v>
      </c>
      <c r="AW59"/>
      <c r="AX59"/>
      <c r="AY59"/>
      <c r="AZ59" s="41">
        <v>34501</v>
      </c>
      <c r="BA59" s="41">
        <v>39000</v>
      </c>
      <c r="BB59" s="32" t="s">
        <v>296</v>
      </c>
      <c r="BC59" s="5" t="s">
        <v>290</v>
      </c>
      <c r="BD59" s="55"/>
      <c r="BL59" s="91">
        <v>4200000</v>
      </c>
      <c r="BM59" s="92">
        <v>4320000</v>
      </c>
      <c r="BN59" s="96" t="s">
        <v>183</v>
      </c>
      <c r="BO59" s="93"/>
    </row>
    <row r="60" spans="1:67" ht="15.75" customHeight="1">
      <c r="A60" s="34"/>
      <c r="B60" s="68" t="s">
        <v>36</v>
      </c>
      <c r="C60" s="116" t="s">
        <v>239</v>
      </c>
      <c r="D60" s="116" t="s">
        <v>257</v>
      </c>
      <c r="E60" s="129"/>
      <c r="F60" s="112"/>
      <c r="G60" s="224" t="str">
        <f>VLOOKUP($C$11,$AT$77:$AX$79,3,TRUE)</f>
        <v>Checkered</v>
      </c>
      <c r="H60" s="224" t="str">
        <f>VLOOKUP($C$11,$AT$77:$AX$79,5,TRUE)</f>
        <v>Flush Nut</v>
      </c>
      <c r="I60" s="113"/>
      <c r="J60" s="19"/>
      <c r="L60" s="141"/>
      <c r="M60" s="145">
        <f>VLOOKUP($C$11,'Inventory List'!$B$33:$H$37,6,TRUE)</f>
        <v>0</v>
      </c>
      <c r="N60" s="141"/>
      <c r="U60" s="6" t="s">
        <v>44</v>
      </c>
      <c r="V60" s="7">
        <v>15097</v>
      </c>
      <c r="W60" s="8">
        <v>228528</v>
      </c>
      <c r="X60" s="8">
        <v>248757</v>
      </c>
      <c r="Y60" s="7">
        <v>15097</v>
      </c>
      <c r="Z60"/>
      <c r="AA60"/>
      <c r="AB60"/>
      <c r="AC60"/>
      <c r="AD60"/>
      <c r="AE60" s="12">
        <v>3100001</v>
      </c>
      <c r="AF60" s="12">
        <v>3400000</v>
      </c>
      <c r="AG60" s="13" t="s">
        <v>145</v>
      </c>
      <c r="AH60" s="12" t="s">
        <v>268</v>
      </c>
      <c r="AI60" s="47"/>
      <c r="AJ60"/>
      <c r="AK60"/>
      <c r="AL60"/>
      <c r="AM60"/>
      <c r="AN60"/>
      <c r="AO60"/>
      <c r="AP60"/>
      <c r="AQ60"/>
      <c r="AR60"/>
      <c r="AS60"/>
      <c r="AT60" s="357" t="s">
        <v>107</v>
      </c>
      <c r="AU60" s="357"/>
      <c r="AV60" s="357"/>
      <c r="AW60" s="357"/>
      <c r="AX60" s="44"/>
      <c r="AY60"/>
      <c r="AZ60" s="41">
        <v>39001</v>
      </c>
      <c r="BA60" s="41">
        <v>240000</v>
      </c>
      <c r="BB60" s="32" t="s">
        <v>296</v>
      </c>
      <c r="BC60" s="5" t="s">
        <v>294</v>
      </c>
      <c r="BD60" s="55"/>
      <c r="BL60" s="91">
        <v>4320001</v>
      </c>
      <c r="BM60" s="92">
        <v>4350000</v>
      </c>
      <c r="BN60" s="96" t="s">
        <v>184</v>
      </c>
      <c r="BO60" s="93"/>
    </row>
    <row r="61" spans="1:67" ht="15.75" customHeight="1">
      <c r="A61" s="34"/>
      <c r="B61" s="68" t="s">
        <v>243</v>
      </c>
      <c r="C61" s="116" t="s">
        <v>239</v>
      </c>
      <c r="D61" s="116" t="s">
        <v>241</v>
      </c>
      <c r="E61" s="129"/>
      <c r="F61" s="112"/>
      <c r="G61" s="224" t="str">
        <f>VLOOKUP($C$11,$AT$40:$AX$43,3,TRUE)</f>
        <v>Checkered</v>
      </c>
      <c r="H61" s="224" t="str">
        <f>VLOOKUP($C$11,$AT$40:$AX$43,5,TRUE)</f>
        <v>No Part Number</v>
      </c>
      <c r="I61" s="113"/>
      <c r="J61" s="19"/>
      <c r="L61" s="141"/>
      <c r="M61" s="145">
        <f>VLOOKUP($C$11,'Inventory List'!$B$26:$H$31,6,TRUE)</f>
        <v>0</v>
      </c>
      <c r="N61" s="141"/>
      <c r="U61" s="6" t="s">
        <v>44</v>
      </c>
      <c r="V61" s="7">
        <v>15128</v>
      </c>
      <c r="W61" s="8">
        <v>248758</v>
      </c>
      <c r="X61" s="8">
        <v>269686</v>
      </c>
      <c r="Y61" s="7">
        <v>15128</v>
      </c>
      <c r="Z61"/>
      <c r="AA61"/>
      <c r="AB61"/>
      <c r="AC61"/>
      <c r="AD61"/>
      <c r="AE61" s="12">
        <v>3400001</v>
      </c>
      <c r="AF61" s="12">
        <v>3650000</v>
      </c>
      <c r="AG61" s="13" t="s">
        <v>146</v>
      </c>
      <c r="AH61" s="12" t="s">
        <v>268</v>
      </c>
      <c r="AI61" s="47"/>
      <c r="AJ61"/>
      <c r="AK61"/>
      <c r="AL61"/>
      <c r="AM61"/>
      <c r="AN61"/>
      <c r="AO61"/>
      <c r="AP61"/>
      <c r="AQ61"/>
      <c r="AR61"/>
      <c r="AS61"/>
      <c r="AT61" s="9">
        <v>1</v>
      </c>
      <c r="AU61" s="9">
        <v>20000</v>
      </c>
      <c r="AV61" s="10" t="s">
        <v>244</v>
      </c>
      <c r="AW61" s="50">
        <v>1</v>
      </c>
      <c r="AX61" s="5" t="s">
        <v>245</v>
      </c>
      <c r="AY61"/>
      <c r="AZ61" s="41">
        <v>240001</v>
      </c>
      <c r="BA61" s="41">
        <v>350000</v>
      </c>
      <c r="BB61" s="32" t="s">
        <v>297</v>
      </c>
      <c r="BC61" s="5" t="s">
        <v>221</v>
      </c>
      <c r="BD61" s="55"/>
      <c r="BL61" s="91">
        <v>3200001</v>
      </c>
      <c r="BM61" s="92">
        <v>3890000</v>
      </c>
      <c r="BN61" s="96" t="s">
        <v>185</v>
      </c>
      <c r="BO61" s="93"/>
    </row>
    <row r="62" spans="1:67" ht="15.75" customHeight="1">
      <c r="A62" s="34"/>
      <c r="B62" s="68" t="s">
        <v>225</v>
      </c>
      <c r="C62" s="116" t="s">
        <v>257</v>
      </c>
      <c r="D62" s="116" t="s">
        <v>259</v>
      </c>
      <c r="E62" s="129"/>
      <c r="F62" s="112"/>
      <c r="G62" s="224" t="str">
        <f>VLOOKUP($C$11,$AT$47:$AX$51,3,TRUE)</f>
        <v>Flush Nut</v>
      </c>
      <c r="H62" s="224" t="str">
        <f>VLOOKUP($C$11,$AT$47:$AX$51,5,TRUE)</f>
        <v>Type I</v>
      </c>
      <c r="I62" s="113"/>
      <c r="J62" s="19"/>
      <c r="L62" s="141"/>
      <c r="M62" s="145">
        <f>VLOOKUP($C$11,'Inventory List'!$B$41:$H$47,6,TRUE)</f>
        <v>0</v>
      </c>
      <c r="N62" s="141"/>
      <c r="U62" s="6" t="s">
        <v>44</v>
      </c>
      <c r="V62" s="7">
        <v>15158</v>
      </c>
      <c r="W62" s="8">
        <v>269687</v>
      </c>
      <c r="X62" s="8">
        <v>296252</v>
      </c>
      <c r="Y62" s="7">
        <v>15158</v>
      </c>
      <c r="Z62"/>
      <c r="AA62"/>
      <c r="AB62"/>
      <c r="AC62"/>
      <c r="AD62"/>
      <c r="AE62" s="12">
        <v>3650001</v>
      </c>
      <c r="AF62" s="12">
        <v>3890000</v>
      </c>
      <c r="AG62" s="13" t="s">
        <v>147</v>
      </c>
      <c r="AH62" s="12" t="s">
        <v>268</v>
      </c>
      <c r="AI62" s="47"/>
      <c r="AJ62"/>
      <c r="AK62"/>
      <c r="AL62"/>
      <c r="AM62"/>
      <c r="AN62"/>
      <c r="AO62"/>
      <c r="AP62"/>
      <c r="AQ62"/>
      <c r="AR62"/>
      <c r="AS62"/>
      <c r="AT62" s="9">
        <v>20001</v>
      </c>
      <c r="AU62" s="9">
        <v>28000</v>
      </c>
      <c r="AV62" s="10" t="s">
        <v>96</v>
      </c>
      <c r="AW62" s="50">
        <v>2</v>
      </c>
      <c r="AX62" s="5" t="s">
        <v>246</v>
      </c>
      <c r="AY62"/>
      <c r="AZ62" s="41">
        <v>350001</v>
      </c>
      <c r="BA62" s="41">
        <v>710000</v>
      </c>
      <c r="BB62" s="32" t="s">
        <v>297</v>
      </c>
      <c r="BC62" s="5" t="s">
        <v>291</v>
      </c>
      <c r="BD62" s="55"/>
      <c r="BL62" s="98"/>
      <c r="BM62" s="98"/>
      <c r="BN62" s="341" t="s">
        <v>443</v>
      </c>
      <c r="BO62" s="46"/>
    </row>
    <row r="63" spans="1:67" ht="15.75" customHeight="1">
      <c r="A63" s="34"/>
      <c r="B63" s="74"/>
      <c r="C63" s="117"/>
      <c r="D63" s="99"/>
      <c r="E63" s="117"/>
      <c r="F63" s="117"/>
      <c r="G63" s="229"/>
      <c r="H63" s="230"/>
      <c r="I63" s="118"/>
      <c r="J63" s="19"/>
      <c r="L63" s="141"/>
      <c r="M63" s="145"/>
      <c r="N63" s="141"/>
      <c r="U63" s="6" t="s">
        <v>44</v>
      </c>
      <c r="V63" s="7">
        <v>15189</v>
      </c>
      <c r="W63" s="8">
        <v>296253</v>
      </c>
      <c r="X63" s="8">
        <v>324301</v>
      </c>
      <c r="Y63" s="7">
        <v>15189</v>
      </c>
      <c r="Z63"/>
      <c r="AA63"/>
      <c r="AB63"/>
      <c r="AC63"/>
      <c r="AD63"/>
      <c r="AE63" s="12">
        <v>4200001</v>
      </c>
      <c r="AF63" s="12">
        <v>4399999</v>
      </c>
      <c r="AG63" s="13" t="s">
        <v>148</v>
      </c>
      <c r="AH63" s="12" t="s">
        <v>268</v>
      </c>
      <c r="AI63" s="47"/>
      <c r="AJ63"/>
      <c r="AK63"/>
      <c r="AL63"/>
      <c r="AM63"/>
      <c r="AN63"/>
      <c r="AO63"/>
      <c r="AP63"/>
      <c r="AQ63"/>
      <c r="AR63"/>
      <c r="AS63"/>
      <c r="AT63" s="9">
        <v>28001</v>
      </c>
      <c r="AU63" s="9">
        <v>6099905</v>
      </c>
      <c r="AV63" s="10" t="s">
        <v>97</v>
      </c>
      <c r="AW63" s="50">
        <v>3</v>
      </c>
      <c r="AX63" s="5" t="s">
        <v>246</v>
      </c>
      <c r="AY63"/>
      <c r="AZ63" s="41">
        <v>710001</v>
      </c>
      <c r="BA63" s="41">
        <v>2000000</v>
      </c>
      <c r="BB63" s="32" t="s">
        <v>297</v>
      </c>
      <c r="BC63" s="5" t="s">
        <v>292</v>
      </c>
      <c r="BD63" s="55"/>
      <c r="BL63" s="42"/>
      <c r="BM63" s="42"/>
      <c r="BN63" s="100" t="s">
        <v>444</v>
      </c>
      <c r="BO63" s="43"/>
    </row>
    <row r="64" spans="1:67" ht="15.75" customHeight="1">
      <c r="A64" s="34"/>
      <c r="B64" s="71" t="s">
        <v>27</v>
      </c>
      <c r="C64" s="130"/>
      <c r="D64" s="131"/>
      <c r="E64" s="130"/>
      <c r="F64" s="130"/>
      <c r="G64" s="239"/>
      <c r="H64" s="240"/>
      <c r="I64" s="132"/>
      <c r="J64" s="19"/>
      <c r="L64" s="141"/>
      <c r="M64" s="145"/>
      <c r="N64" s="141"/>
      <c r="U64" s="6" t="s">
        <v>44</v>
      </c>
      <c r="V64" s="7">
        <v>15220</v>
      </c>
      <c r="W64" s="8">
        <v>324302</v>
      </c>
      <c r="X64" s="8">
        <v>349442</v>
      </c>
      <c r="Y64" s="7">
        <v>15220</v>
      </c>
      <c r="Z64"/>
      <c r="AA64"/>
      <c r="AB64"/>
      <c r="AC64"/>
      <c r="AD64"/>
      <c r="AE64" s="12">
        <v>5488247</v>
      </c>
      <c r="AF64" s="12">
        <v>5790000</v>
      </c>
      <c r="AG64" s="13" t="s">
        <v>149</v>
      </c>
      <c r="AH64" s="12" t="s">
        <v>268</v>
      </c>
      <c r="AI64" s="47"/>
      <c r="AJ64"/>
      <c r="AK64"/>
      <c r="AL64"/>
      <c r="AM64"/>
      <c r="AN64"/>
      <c r="AO64"/>
      <c r="AP64"/>
      <c r="AQ64"/>
      <c r="AR64"/>
      <c r="AS64"/>
      <c r="AT64" s="9"/>
      <c r="AU64" s="9"/>
      <c r="AV64" s="10" t="s">
        <v>106</v>
      </c>
      <c r="AW64" s="50">
        <v>4</v>
      </c>
      <c r="AX64" s="5" t="s">
        <v>252</v>
      </c>
      <c r="AY64"/>
      <c r="AZ64" s="41">
        <v>2000001</v>
      </c>
      <c r="BA64" s="41">
        <v>3650000</v>
      </c>
      <c r="BB64" s="32" t="s">
        <v>297</v>
      </c>
      <c r="BC64" s="5" t="s">
        <v>293</v>
      </c>
      <c r="BD64" s="55"/>
      <c r="BL64" s="357" t="s">
        <v>200</v>
      </c>
      <c r="BM64" s="357"/>
      <c r="BN64" s="357"/>
      <c r="BO64" s="357"/>
    </row>
    <row r="65" spans="1:67" ht="15.75" customHeight="1">
      <c r="A65" s="34"/>
      <c r="B65" s="68" t="s">
        <v>198</v>
      </c>
      <c r="C65" s="116" t="s">
        <v>444</v>
      </c>
      <c r="D65" s="109"/>
      <c r="E65" s="112"/>
      <c r="F65" s="112"/>
      <c r="G65" s="224" t="str">
        <f>VLOOKUP($C$11,$BL$54:$BO$60,3,TRUE)</f>
        <v>S.A./G.H.S..</v>
      </c>
      <c r="H65" s="225"/>
      <c r="I65" s="113"/>
      <c r="J65" s="19"/>
      <c r="L65" s="141"/>
      <c r="M65" s="145">
        <f>VLOOKUP($C$11,'Inventory List'!$B$280:$H$289,6,TRUE)</f>
        <v>0</v>
      </c>
      <c r="N65" s="141"/>
      <c r="U65" s="6" t="s">
        <v>44</v>
      </c>
      <c r="V65" s="7">
        <v>15250</v>
      </c>
      <c r="W65" s="8">
        <v>349443</v>
      </c>
      <c r="X65" s="8">
        <v>377258</v>
      </c>
      <c r="Y65" s="7">
        <v>15250</v>
      </c>
      <c r="Z65"/>
      <c r="AA65"/>
      <c r="AB65"/>
      <c r="AC65"/>
      <c r="AD65"/>
      <c r="AE65" s="12">
        <v>5790001</v>
      </c>
      <c r="AF65" s="12">
        <v>6099905</v>
      </c>
      <c r="AG65" s="13" t="s">
        <v>150</v>
      </c>
      <c r="AH65" s="12" t="s">
        <v>268</v>
      </c>
      <c r="AI65" s="47"/>
      <c r="AJ65"/>
      <c r="AK65"/>
      <c r="AL65"/>
      <c r="AM65"/>
      <c r="AN65"/>
      <c r="AO65"/>
      <c r="AP65"/>
      <c r="AQ65"/>
      <c r="AR65"/>
      <c r="AS65"/>
      <c r="AT65" s="9"/>
      <c r="AU65" s="9"/>
      <c r="AV65" s="341" t="s">
        <v>443</v>
      </c>
      <c r="AW65" s="50"/>
      <c r="AX65" s="5"/>
      <c r="AY65"/>
      <c r="AZ65" s="41">
        <f>1+BA64</f>
        <v>3650001</v>
      </c>
      <c r="BA65" s="41">
        <v>3890000</v>
      </c>
      <c r="BB65" s="32" t="s">
        <v>297</v>
      </c>
      <c r="BC65" s="5" t="s">
        <v>295</v>
      </c>
      <c r="BD65" s="55"/>
      <c r="BL65" s="87">
        <v>81</v>
      </c>
      <c r="BM65" s="88">
        <v>30000</v>
      </c>
      <c r="BN65" s="89" t="s">
        <v>199</v>
      </c>
      <c r="BO65" s="95" t="s">
        <v>353</v>
      </c>
    </row>
    <row r="66" spans="1:67" ht="15.75" customHeight="1">
      <c r="A66" s="34"/>
      <c r="B66" s="68" t="s">
        <v>169</v>
      </c>
      <c r="C66" s="116" t="s">
        <v>444</v>
      </c>
      <c r="D66" s="116" t="s">
        <v>358</v>
      </c>
      <c r="E66" s="112"/>
      <c r="F66" s="112"/>
      <c r="G66" s="224" t="str">
        <f>VLOOKUP($C$11,$BL$65:$BO$72,3,TRUE)</f>
        <v>D35467</v>
      </c>
      <c r="H66" s="224" t="str">
        <f>VLOOKUP($C$11,$BL$65:$BO$72,4,TRUE)</f>
        <v>Butt Plate - channel neck 2.15"</v>
      </c>
      <c r="I66" s="113"/>
      <c r="J66" s="19"/>
      <c r="L66" s="141"/>
      <c r="M66" s="145">
        <f>VLOOKUP($C$11,'Inventory List'!$B$68:$H$278,6,TRUE)</f>
        <v>0</v>
      </c>
      <c r="N66" s="141"/>
      <c r="U66" s="6" t="s">
        <v>44</v>
      </c>
      <c r="V66" s="7">
        <v>15281</v>
      </c>
      <c r="W66" s="8">
        <v>377259</v>
      </c>
      <c r="X66" s="8">
        <v>401529</v>
      </c>
      <c r="Y66" s="7">
        <v>15281</v>
      </c>
      <c r="Z66"/>
      <c r="AA66"/>
      <c r="AB66"/>
      <c r="AC66"/>
      <c r="AD66"/>
      <c r="AE66" s="47"/>
      <c r="AF66" s="47"/>
      <c r="AG66" s="341" t="s">
        <v>443</v>
      </c>
      <c r="AH66" s="47"/>
      <c r="AI66" s="47"/>
      <c r="AJ66"/>
      <c r="AK66"/>
      <c r="AL66"/>
      <c r="AM66"/>
      <c r="AN66"/>
      <c r="AO66"/>
      <c r="AP66"/>
      <c r="AQ66"/>
      <c r="AR66"/>
      <c r="AS66"/>
      <c r="AT66"/>
      <c r="AU66"/>
      <c r="AV66" s="100" t="s">
        <v>444</v>
      </c>
      <c r="AW66"/>
      <c r="AX66"/>
      <c r="AY66"/>
      <c r="AZ66" s="41">
        <f>1+BA65</f>
        <v>3890001</v>
      </c>
      <c r="BA66" s="41">
        <v>6099905</v>
      </c>
      <c r="BB66" s="32" t="s">
        <v>297</v>
      </c>
      <c r="BC66" s="5" t="s">
        <v>221</v>
      </c>
      <c r="BD66" s="55"/>
      <c r="BL66" s="91">
        <v>30001</v>
      </c>
      <c r="BM66" s="92">
        <v>50000</v>
      </c>
      <c r="BN66" s="89" t="s">
        <v>199</v>
      </c>
      <c r="BO66" s="93" t="s">
        <v>355</v>
      </c>
    </row>
    <row r="67" spans="1:67" ht="15.75" customHeight="1">
      <c r="A67" s="34"/>
      <c r="B67" s="68" t="s">
        <v>344</v>
      </c>
      <c r="C67" s="116" t="s">
        <v>444</v>
      </c>
      <c r="D67" s="109" t="s">
        <v>221</v>
      </c>
      <c r="E67" s="112"/>
      <c r="F67" s="112"/>
      <c r="G67" s="224" t="str">
        <f>VLOOKUP($C$11,$BL$125:$BP$126,3,TRUE)</f>
        <v>Gas Port</v>
      </c>
      <c r="H67" s="224" t="s">
        <v>221</v>
      </c>
      <c r="I67" s="113"/>
      <c r="J67" s="19"/>
      <c r="L67" s="141"/>
      <c r="M67" s="145">
        <f>VLOOKUP($C$11,'Inventory List'!$B$312:$H$315,6,TRUE)</f>
        <v>50</v>
      </c>
      <c r="N67" s="141"/>
      <c r="U67" s="6" t="s">
        <v>44</v>
      </c>
      <c r="V67" s="7">
        <v>15311</v>
      </c>
      <c r="W67" s="8">
        <v>401530</v>
      </c>
      <c r="X67" s="8">
        <v>429811</v>
      </c>
      <c r="Y67" s="7">
        <v>15311</v>
      </c>
      <c r="Z67"/>
      <c r="AA67"/>
      <c r="AB67"/>
      <c r="AC67"/>
      <c r="AD67"/>
      <c r="AE67"/>
      <c r="AF67"/>
      <c r="AG67" s="100" t="s">
        <v>444</v>
      </c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 s="104"/>
      <c r="BA67" s="104"/>
      <c r="BB67" s="341" t="s">
        <v>443</v>
      </c>
      <c r="BC67" s="46"/>
      <c r="BD67" s="55"/>
      <c r="BL67" s="91">
        <v>50001</v>
      </c>
      <c r="BM67" s="92">
        <v>70000</v>
      </c>
      <c r="BN67" s="89" t="s">
        <v>199</v>
      </c>
      <c r="BO67" s="93" t="s">
        <v>354</v>
      </c>
    </row>
    <row r="68" spans="1:67" ht="15.75" customHeight="1">
      <c r="A68" s="34"/>
      <c r="B68" s="68" t="s">
        <v>209</v>
      </c>
      <c r="C68" s="116" t="s">
        <v>444</v>
      </c>
      <c r="D68" s="116" t="s">
        <v>343</v>
      </c>
      <c r="E68" s="112"/>
      <c r="F68" s="112"/>
      <c r="G68" s="224" t="str">
        <f>VLOOKUP($C$11,$BL$94:$BO$97,3,TRUE)</f>
        <v>Not Marked</v>
      </c>
      <c r="H68" s="224" t="str">
        <f>VLOOKUP($C$11,$BL$94:$BO$97,4,TRUE)</f>
        <v>No Front or Rear Hole</v>
      </c>
      <c r="I68" s="113"/>
      <c r="J68" s="19"/>
      <c r="L68" s="141"/>
      <c r="M68" s="145">
        <f>VLOOKUP($C$11,'Inventory List'!$B$321:$H$326,6,TRUE)</f>
        <v>0</v>
      </c>
      <c r="N68" s="141"/>
      <c r="U68" s="6" t="s">
        <v>44</v>
      </c>
      <c r="V68" s="7">
        <v>15342</v>
      </c>
      <c r="W68" s="8">
        <v>429812</v>
      </c>
      <c r="X68" s="8">
        <v>462737</v>
      </c>
      <c r="Y68" s="7">
        <v>15342</v>
      </c>
      <c r="Z68"/>
      <c r="AA68"/>
      <c r="AB68"/>
      <c r="AC68"/>
      <c r="AD68"/>
      <c r="AE68" s="358" t="s">
        <v>13</v>
      </c>
      <c r="AF68" s="359"/>
      <c r="AG68" s="359"/>
      <c r="AH68" s="359"/>
      <c r="AI68" s="44"/>
      <c r="AJ68"/>
      <c r="AK68"/>
      <c r="AL68"/>
      <c r="AM68"/>
      <c r="AN68"/>
      <c r="AO68"/>
      <c r="AP68"/>
      <c r="AQ68"/>
      <c r="AR68"/>
      <c r="AS68"/>
      <c r="AT68" s="357" t="s">
        <v>108</v>
      </c>
      <c r="AU68" s="357"/>
      <c r="AV68" s="357"/>
      <c r="AW68" s="357"/>
      <c r="AX68" s="44"/>
      <c r="AY68"/>
      <c r="AZ68"/>
      <c r="BA68"/>
      <c r="BB68" s="100" t="s">
        <v>444</v>
      </c>
      <c r="BC68"/>
      <c r="BD68" s="3"/>
      <c r="BL68" s="91">
        <v>70001</v>
      </c>
      <c r="BM68" s="92">
        <v>480000</v>
      </c>
      <c r="BN68" s="89" t="s">
        <v>199</v>
      </c>
      <c r="BO68" s="93" t="s">
        <v>356</v>
      </c>
    </row>
    <row r="69" spans="1:67" ht="15.75" customHeight="1">
      <c r="A69" s="34"/>
      <c r="B69" s="68" t="s">
        <v>33</v>
      </c>
      <c r="C69" s="116" t="s">
        <v>444</v>
      </c>
      <c r="D69" s="116" t="s">
        <v>338</v>
      </c>
      <c r="E69" s="112"/>
      <c r="F69" s="112"/>
      <c r="G69" s="224" t="str">
        <f>VLOOKUP($C$11,$BL$101:$BO$102,3,TRUE)</f>
        <v>C46024 - Marked</v>
      </c>
      <c r="H69" s="224" t="str">
        <f>VLOOKUP($C$11,$BL$101:$BO$102,4,TRUE)</f>
        <v>No Op Rod Clearance Cut</v>
      </c>
      <c r="I69" s="113"/>
      <c r="J69" s="19"/>
      <c r="L69" s="141"/>
      <c r="M69" s="145">
        <f>VLOOKUP($C$11,'Inventory List'!$B$333:$H$336,6,TRUE)</f>
        <v>0</v>
      </c>
      <c r="N69" s="141"/>
      <c r="U69" s="6" t="s">
        <v>44</v>
      </c>
      <c r="V69" s="7">
        <v>15373</v>
      </c>
      <c r="W69" s="8">
        <v>462738</v>
      </c>
      <c r="X69" s="8">
        <v>498216</v>
      </c>
      <c r="Y69" s="7">
        <v>15373</v>
      </c>
      <c r="Z69"/>
      <c r="AA69"/>
      <c r="AB69"/>
      <c r="AC69"/>
      <c r="AD69"/>
      <c r="AE69" s="16" t="s">
        <v>46</v>
      </c>
      <c r="AF69" s="16" t="s">
        <v>47</v>
      </c>
      <c r="AG69" s="16" t="s">
        <v>2</v>
      </c>
      <c r="AH69" s="4" t="s">
        <v>59</v>
      </c>
      <c r="AI69" s="48"/>
      <c r="AJ69"/>
      <c r="AK69"/>
      <c r="AL69"/>
      <c r="AM69"/>
      <c r="AN69"/>
      <c r="AO69"/>
      <c r="AP69"/>
      <c r="AQ69"/>
      <c r="AR69"/>
      <c r="AS69"/>
      <c r="AT69" s="9">
        <v>81</v>
      </c>
      <c r="AU69" s="9">
        <v>10000</v>
      </c>
      <c r="AV69" s="10" t="s">
        <v>247</v>
      </c>
      <c r="AW69" s="50">
        <v>1</v>
      </c>
      <c r="AX69" s="5" t="s">
        <v>250</v>
      </c>
      <c r="AY69"/>
      <c r="AZ69" s="357" t="s">
        <v>231</v>
      </c>
      <c r="BA69" s="357"/>
      <c r="BB69" s="357"/>
      <c r="BC69" s="357"/>
      <c r="BD69" s="54"/>
      <c r="BL69" s="91">
        <v>480001</v>
      </c>
      <c r="BM69" s="92">
        <v>950000</v>
      </c>
      <c r="BN69" s="89" t="s">
        <v>199</v>
      </c>
      <c r="BO69" s="93" t="s">
        <v>357</v>
      </c>
    </row>
    <row r="70" spans="1:67" ht="15.75" customHeight="1">
      <c r="A70" s="34"/>
      <c r="B70" s="68" t="s">
        <v>28</v>
      </c>
      <c r="C70" s="116" t="s">
        <v>444</v>
      </c>
      <c r="D70" s="109"/>
      <c r="E70" s="112"/>
      <c r="F70" s="112"/>
      <c r="G70" s="224" t="str">
        <f>VLOOKUP($C$11,$BL$84:$BO$85,3,TRUE)</f>
        <v>2 - Hinged Storage</v>
      </c>
      <c r="H70" s="224"/>
      <c r="I70" s="151" t="s">
        <v>375</v>
      </c>
      <c r="J70" s="19"/>
      <c r="L70" s="141"/>
      <c r="M70" s="145">
        <f>VLOOKUP($C$11,'Inventory List'!$B$299:$H$302,6,TRUE)</f>
        <v>0</v>
      </c>
      <c r="N70" s="141"/>
      <c r="U70" s="6" t="s">
        <v>44</v>
      </c>
      <c r="V70" s="7">
        <v>15401</v>
      </c>
      <c r="W70" s="8">
        <v>498217</v>
      </c>
      <c r="X70" s="8">
        <v>542494</v>
      </c>
      <c r="Y70" s="7">
        <v>15401</v>
      </c>
      <c r="Z70"/>
      <c r="AA70"/>
      <c r="AB70"/>
      <c r="AC70"/>
      <c r="AD70"/>
      <c r="AE70" s="12">
        <v>1</v>
      </c>
      <c r="AF70" s="12">
        <v>300</v>
      </c>
      <c r="AG70" s="13" t="s">
        <v>221</v>
      </c>
      <c r="AH70" s="15" t="s">
        <v>270</v>
      </c>
      <c r="AI70" s="49"/>
      <c r="AJ70"/>
      <c r="AK70"/>
      <c r="AL70"/>
      <c r="AM70"/>
      <c r="AN70"/>
      <c r="AO70"/>
      <c r="AP70"/>
      <c r="AQ70"/>
      <c r="AR70"/>
      <c r="AS70"/>
      <c r="AT70" s="9">
        <v>10001</v>
      </c>
      <c r="AU70" s="9">
        <v>20000</v>
      </c>
      <c r="AV70" s="10" t="s">
        <v>248</v>
      </c>
      <c r="AW70" s="50" t="s">
        <v>94</v>
      </c>
      <c r="AX70" s="5" t="s">
        <v>250</v>
      </c>
      <c r="AY70"/>
      <c r="AZ70" s="25" t="s">
        <v>46</v>
      </c>
      <c r="BA70" s="25" t="s">
        <v>47</v>
      </c>
      <c r="BB70" s="25" t="s">
        <v>110</v>
      </c>
      <c r="BC70" s="25" t="s">
        <v>59</v>
      </c>
      <c r="BD70" s="45"/>
      <c r="BL70" s="91">
        <v>950001</v>
      </c>
      <c r="BM70" s="92">
        <v>3888081</v>
      </c>
      <c r="BN70" s="89" t="s">
        <v>199</v>
      </c>
      <c r="BO70" s="93" t="s">
        <v>358</v>
      </c>
    </row>
    <row r="71" spans="1:67" ht="15.75" customHeight="1">
      <c r="A71" s="34"/>
      <c r="B71" s="68" t="s">
        <v>215</v>
      </c>
      <c r="C71" s="116" t="s">
        <v>333</v>
      </c>
      <c r="D71" s="116" t="s">
        <v>221</v>
      </c>
      <c r="E71" s="112"/>
      <c r="F71" s="112"/>
      <c r="G71" s="224" t="str">
        <f>VLOOKUP($C$11,$BL$111:$BO$114,3,TRUE)</f>
        <v>Milled - Groove</v>
      </c>
      <c r="H71" s="224" t="str">
        <f>VLOOKUP($C$11,$BL$111:$BO$114,4,TRUE)</f>
        <v>Not Marked</v>
      </c>
      <c r="I71" s="113"/>
      <c r="J71" s="19"/>
      <c r="L71" s="141"/>
      <c r="M71" s="145">
        <f>VLOOKUP($C$11,'Inventory List'!$B$340:$H$345,6,TRUE)</f>
        <v>0</v>
      </c>
      <c r="N71" s="141"/>
      <c r="U71" s="6" t="s">
        <v>44</v>
      </c>
      <c r="V71" s="7">
        <v>15432</v>
      </c>
      <c r="W71" s="8">
        <v>542495</v>
      </c>
      <c r="X71" s="8">
        <v>588879</v>
      </c>
      <c r="Y71" s="7">
        <v>15432</v>
      </c>
      <c r="Z71"/>
      <c r="AA71"/>
      <c r="AB71"/>
      <c r="AC71"/>
      <c r="AD71"/>
      <c r="AE71" s="12">
        <v>301</v>
      </c>
      <c r="AF71" s="12">
        <v>2000</v>
      </c>
      <c r="AG71" s="13" t="s">
        <v>154</v>
      </c>
      <c r="AH71" s="15" t="s">
        <v>270</v>
      </c>
      <c r="AI71" s="49"/>
      <c r="AJ71"/>
      <c r="AK71"/>
      <c r="AL71"/>
      <c r="AM71"/>
      <c r="AN71"/>
      <c r="AO71"/>
      <c r="AP71"/>
      <c r="AQ71"/>
      <c r="AR71"/>
      <c r="AS71"/>
      <c r="AT71" s="9">
        <v>20000</v>
      </c>
      <c r="AU71" s="9">
        <v>50000</v>
      </c>
      <c r="AV71" s="10">
        <v>8872</v>
      </c>
      <c r="AW71" s="50" t="s">
        <v>100</v>
      </c>
      <c r="AX71" s="5" t="s">
        <v>251</v>
      </c>
      <c r="AY71"/>
      <c r="AZ71" s="41">
        <v>1</v>
      </c>
      <c r="BA71" s="41">
        <v>700000</v>
      </c>
      <c r="BB71" s="32" t="s">
        <v>378</v>
      </c>
      <c r="BC71" s="38" t="s">
        <v>377</v>
      </c>
      <c r="BD71" s="45"/>
      <c r="BL71" s="91">
        <v>3888082</v>
      </c>
      <c r="BM71" s="92">
        <v>4350000</v>
      </c>
      <c r="BN71" s="89" t="s">
        <v>199</v>
      </c>
      <c r="BO71" s="93" t="s">
        <v>359</v>
      </c>
    </row>
    <row r="72" spans="1:67" ht="15.75" customHeight="1">
      <c r="A72" s="34"/>
      <c r="B72" s="68" t="s">
        <v>35</v>
      </c>
      <c r="C72" s="116" t="s">
        <v>444</v>
      </c>
      <c r="D72" s="116" t="s">
        <v>348</v>
      </c>
      <c r="E72" s="112"/>
      <c r="F72" s="112"/>
      <c r="G72" s="224" t="str">
        <f>VLOOKUP($C$11,$BL$76:$BO$80,3,TRUE)</f>
        <v>Not Marked - Brazed</v>
      </c>
      <c r="H72" s="224" t="str">
        <f>VLOOKUP($C$11,$BL$76:$BO$80,4,TRUE)</f>
        <v>Stamped - No Hole</v>
      </c>
      <c r="I72" s="113" t="s">
        <v>463</v>
      </c>
      <c r="J72" s="19"/>
      <c r="L72" s="141"/>
      <c r="M72" s="145">
        <f>VLOOKUP($C$11,'Inventory List'!$B$291:$H$297,6,TRUE)</f>
        <v>0</v>
      </c>
      <c r="N72" s="141"/>
      <c r="U72" s="6" t="s">
        <v>44</v>
      </c>
      <c r="V72" s="7">
        <v>15462</v>
      </c>
      <c r="W72" s="8">
        <v>588880</v>
      </c>
      <c r="X72" s="8">
        <v>638679</v>
      </c>
      <c r="Y72" s="7">
        <v>15462</v>
      </c>
      <c r="Z72"/>
      <c r="AA72"/>
      <c r="AB72"/>
      <c r="AC72"/>
      <c r="AD72"/>
      <c r="AE72" s="12">
        <v>2001</v>
      </c>
      <c r="AF72" s="12">
        <v>5000</v>
      </c>
      <c r="AG72" s="13" t="s">
        <v>153</v>
      </c>
      <c r="AH72" s="15" t="s">
        <v>270</v>
      </c>
      <c r="AI72" s="49"/>
      <c r="AJ72"/>
      <c r="AK72"/>
      <c r="AL72"/>
      <c r="AM72"/>
      <c r="AN72"/>
      <c r="AO72"/>
      <c r="AP72"/>
      <c r="AQ72"/>
      <c r="AR72"/>
      <c r="AS72"/>
      <c r="AT72" s="9">
        <v>50001</v>
      </c>
      <c r="AU72" s="9">
        <v>95000</v>
      </c>
      <c r="AV72" s="10" t="s">
        <v>249</v>
      </c>
      <c r="AW72" s="50" t="s">
        <v>109</v>
      </c>
      <c r="AX72" s="5" t="s">
        <v>251</v>
      </c>
      <c r="AY72"/>
      <c r="AZ72" s="41">
        <v>700001</v>
      </c>
      <c r="BA72" s="41">
        <v>6099905</v>
      </c>
      <c r="BB72" s="32" t="s">
        <v>379</v>
      </c>
      <c r="BC72" s="38" t="s">
        <v>376</v>
      </c>
      <c r="BD72" s="45"/>
      <c r="BL72" s="91">
        <v>4350001</v>
      </c>
      <c r="BM72" s="92">
        <v>6099905</v>
      </c>
      <c r="BN72" s="89" t="s">
        <v>199</v>
      </c>
      <c r="BO72" s="93" t="s">
        <v>360</v>
      </c>
    </row>
    <row r="73" spans="1:67" ht="15.75" customHeight="1">
      <c r="A73" s="34"/>
      <c r="B73" s="68" t="s">
        <v>212</v>
      </c>
      <c r="C73" s="116" t="s">
        <v>214</v>
      </c>
      <c r="D73" s="116" t="s">
        <v>336</v>
      </c>
      <c r="E73" s="112"/>
      <c r="F73" s="112"/>
      <c r="G73" s="224" t="str">
        <f>VLOOKUP($C$11,$BL$106:$BO$107,3,TRUE)</f>
        <v>Gas Port</v>
      </c>
      <c r="H73" s="224" t="str">
        <f>VLOOKUP($C$11,$BL$106:$BO$107,4,TRUE)</f>
        <v>Lip towards Rear</v>
      </c>
      <c r="I73" s="113"/>
      <c r="J73" s="19"/>
      <c r="L73" s="141"/>
      <c r="M73" s="145">
        <f>VLOOKUP($C$11,'Inventory List'!$B$328:$H$331,6,TRUE)</f>
        <v>0</v>
      </c>
      <c r="N73" s="141"/>
      <c r="U73" s="6" t="s">
        <v>44</v>
      </c>
      <c r="V73" s="7">
        <v>15493</v>
      </c>
      <c r="W73" s="8">
        <v>638680</v>
      </c>
      <c r="X73" s="8">
        <v>691401</v>
      </c>
      <c r="Y73" s="7">
        <v>15493</v>
      </c>
      <c r="Z73"/>
      <c r="AA73"/>
      <c r="AB73"/>
      <c r="AC73"/>
      <c r="AD73"/>
      <c r="AE73" s="12">
        <v>5001</v>
      </c>
      <c r="AF73" s="12">
        <v>15000</v>
      </c>
      <c r="AG73" s="13" t="s">
        <v>155</v>
      </c>
      <c r="AH73" s="15" t="s">
        <v>270</v>
      </c>
      <c r="AI73" s="49"/>
      <c r="AJ73"/>
      <c r="AK73"/>
      <c r="AL73"/>
      <c r="AM73"/>
      <c r="AN73"/>
      <c r="AO73"/>
      <c r="AP73"/>
      <c r="AQ73"/>
      <c r="AR73"/>
      <c r="AS73"/>
      <c r="AT73" s="9">
        <v>95001</v>
      </c>
      <c r="AU73" s="9">
        <v>6099905</v>
      </c>
      <c r="AV73" s="10" t="s">
        <v>249</v>
      </c>
      <c r="AW73" s="50">
        <v>2</v>
      </c>
      <c r="AX73" s="5" t="s">
        <v>251</v>
      </c>
      <c r="AY73"/>
      <c r="AZ73" s="104"/>
      <c r="BA73" s="104"/>
      <c r="BB73" s="341" t="s">
        <v>443</v>
      </c>
      <c r="BC73" s="58"/>
      <c r="BD73" s="45"/>
      <c r="BL73" s="98"/>
      <c r="BM73" s="98"/>
      <c r="BN73" s="341" t="s">
        <v>443</v>
      </c>
      <c r="BO73" s="46"/>
    </row>
    <row r="74" spans="1:67" ht="15.75" customHeight="1">
      <c r="A74" s="34"/>
      <c r="B74" s="68" t="s">
        <v>34</v>
      </c>
      <c r="C74" s="112"/>
      <c r="D74" s="109"/>
      <c r="E74" s="112"/>
      <c r="F74" s="112"/>
      <c r="G74" s="233"/>
      <c r="H74" s="225"/>
      <c r="I74" s="113"/>
      <c r="J74" s="19"/>
      <c r="L74" s="141"/>
      <c r="M74" s="145"/>
      <c r="N74" s="141"/>
      <c r="U74" s="6" t="s">
        <v>44</v>
      </c>
      <c r="V74" s="7">
        <v>15523</v>
      </c>
      <c r="W74" s="8">
        <v>691402</v>
      </c>
      <c r="X74" s="8">
        <v>749779</v>
      </c>
      <c r="Y74" s="7">
        <v>15523</v>
      </c>
      <c r="Z74"/>
      <c r="AA74"/>
      <c r="AB74"/>
      <c r="AC74"/>
      <c r="AD74"/>
      <c r="AE74" s="12">
        <v>15001</v>
      </c>
      <c r="AF74" s="12">
        <v>34000</v>
      </c>
      <c r="AG74" s="13" t="s">
        <v>156</v>
      </c>
      <c r="AH74" s="15" t="s">
        <v>270</v>
      </c>
      <c r="AI74" s="49"/>
      <c r="AJ74"/>
      <c r="AK74"/>
      <c r="AL74"/>
      <c r="AM74"/>
      <c r="AN74"/>
      <c r="AO74"/>
      <c r="AP74"/>
      <c r="AQ74"/>
      <c r="AR74"/>
      <c r="AS74"/>
      <c r="AT74" s="98"/>
      <c r="AU74" s="98"/>
      <c r="AV74" s="341" t="s">
        <v>443</v>
      </c>
      <c r="AW74" s="46"/>
      <c r="AX74" s="46"/>
      <c r="AY74"/>
      <c r="AZ74"/>
      <c r="BA74"/>
      <c r="BB74" s="100" t="s">
        <v>444</v>
      </c>
      <c r="BC74"/>
      <c r="BD74" s="3"/>
      <c r="BL74"/>
      <c r="BM74"/>
      <c r="BN74" s="100" t="s">
        <v>444</v>
      </c>
      <c r="BO74"/>
    </row>
    <row r="75" spans="1:67" ht="15.75" customHeight="1">
      <c r="A75" s="34"/>
      <c r="B75" s="68" t="s">
        <v>30</v>
      </c>
      <c r="C75" s="112"/>
      <c r="D75" s="109"/>
      <c r="E75" s="112"/>
      <c r="F75" s="112"/>
      <c r="G75" s="233"/>
      <c r="H75" s="225"/>
      <c r="I75" s="113"/>
      <c r="J75" s="19"/>
      <c r="L75" s="141"/>
      <c r="M75" s="145"/>
      <c r="N75" s="141"/>
      <c r="U75" s="6" t="s">
        <v>44</v>
      </c>
      <c r="V75" s="7">
        <v>15554</v>
      </c>
      <c r="W75" s="8">
        <v>749780</v>
      </c>
      <c r="X75" s="8">
        <v>809016</v>
      </c>
      <c r="Y75" s="7">
        <v>15554</v>
      </c>
      <c r="Z75"/>
      <c r="AA75"/>
      <c r="AB75"/>
      <c r="AC75"/>
      <c r="AD75"/>
      <c r="AE75" s="12">
        <v>34001</v>
      </c>
      <c r="AF75" s="12">
        <v>75000</v>
      </c>
      <c r="AG75" s="13" t="s">
        <v>157</v>
      </c>
      <c r="AH75" s="15" t="s">
        <v>270</v>
      </c>
      <c r="AI75" s="49"/>
      <c r="AJ75"/>
      <c r="AK75"/>
      <c r="AL75"/>
      <c r="AM75"/>
      <c r="AN75"/>
      <c r="AO75"/>
      <c r="AP75"/>
      <c r="AQ75"/>
      <c r="AR75"/>
      <c r="AS75"/>
      <c r="AT75"/>
      <c r="AU75"/>
      <c r="AV75" s="100" t="s">
        <v>444</v>
      </c>
      <c r="AW75"/>
      <c r="AX75"/>
      <c r="AY75"/>
      <c r="AZ75" s="357" t="s">
        <v>203</v>
      </c>
      <c r="BA75" s="357"/>
      <c r="BB75" s="357"/>
      <c r="BC75" s="357"/>
      <c r="BD75" s="54"/>
      <c r="BL75" s="357" t="s">
        <v>35</v>
      </c>
      <c r="BM75" s="357"/>
      <c r="BN75" s="357"/>
      <c r="BO75" s="357"/>
    </row>
    <row r="76" spans="1:67" ht="15.75" customHeight="1">
      <c r="A76" s="34"/>
      <c r="B76" s="68" t="s">
        <v>207</v>
      </c>
      <c r="C76" s="116" t="s">
        <v>351</v>
      </c>
      <c r="D76" s="116" t="s">
        <v>364</v>
      </c>
      <c r="E76" s="112"/>
      <c r="F76" s="112"/>
      <c r="G76" s="224" t="str">
        <f>VLOOKUP($C$11,$BL$89:$BO$91,3,TRUE)</f>
        <v>None</v>
      </c>
      <c r="H76" s="224" t="str">
        <f>VLOOKUP($C$11,$BL$89:$BO$91,4,TRUE)</f>
        <v>Not Marked, Collar near Top</v>
      </c>
      <c r="I76" s="113"/>
      <c r="J76" s="19"/>
      <c r="L76" s="141"/>
      <c r="M76" s="145">
        <f>VLOOKUP($C$11,'Inventory List'!$B$304:$H$307,6,TRUE)</f>
        <v>0</v>
      </c>
      <c r="N76" s="141"/>
      <c r="U76" s="6" t="s">
        <v>44</v>
      </c>
      <c r="V76" s="7">
        <v>15585</v>
      </c>
      <c r="W76" s="8">
        <v>809017</v>
      </c>
      <c r="X76" s="8">
        <v>872343</v>
      </c>
      <c r="Y76" s="7">
        <v>15585</v>
      </c>
      <c r="Z76"/>
      <c r="AA76"/>
      <c r="AB76"/>
      <c r="AC76"/>
      <c r="AD76"/>
      <c r="AE76" s="12">
        <v>75001</v>
      </c>
      <c r="AF76" s="12">
        <v>290000</v>
      </c>
      <c r="AG76" s="13" t="s">
        <v>158</v>
      </c>
      <c r="AH76" s="15" t="s">
        <v>271</v>
      </c>
      <c r="AI76" s="49"/>
      <c r="AJ76"/>
      <c r="AK76"/>
      <c r="AL76"/>
      <c r="AM76"/>
      <c r="AN76"/>
      <c r="AO76"/>
      <c r="AP76"/>
      <c r="AQ76"/>
      <c r="AR76"/>
      <c r="AS76"/>
      <c r="AT76" s="357" t="s">
        <v>125</v>
      </c>
      <c r="AU76" s="357"/>
      <c r="AV76" s="357"/>
      <c r="AW76" s="357"/>
      <c r="AX76" s="44"/>
      <c r="AY76"/>
      <c r="AZ76" s="25" t="s">
        <v>46</v>
      </c>
      <c r="BA76" s="25" t="s">
        <v>47</v>
      </c>
      <c r="BB76" s="25" t="s">
        <v>110</v>
      </c>
      <c r="BC76" s="25" t="s">
        <v>59</v>
      </c>
      <c r="BD76" s="45"/>
      <c r="BL76" s="87">
        <v>1</v>
      </c>
      <c r="BM76" s="88">
        <v>13000</v>
      </c>
      <c r="BN76" s="97" t="s">
        <v>345</v>
      </c>
      <c r="BO76" s="94" t="s">
        <v>228</v>
      </c>
    </row>
    <row r="77" spans="1:67" ht="15.75" customHeight="1">
      <c r="A77" s="34"/>
      <c r="B77" s="68" t="s">
        <v>208</v>
      </c>
      <c r="C77" s="109" t="s">
        <v>137</v>
      </c>
      <c r="D77" s="109" t="s">
        <v>221</v>
      </c>
      <c r="E77" s="112"/>
      <c r="F77" s="112"/>
      <c r="G77" s="224" t="s">
        <v>137</v>
      </c>
      <c r="H77" s="224" t="s">
        <v>221</v>
      </c>
      <c r="I77" s="113"/>
      <c r="J77" s="19"/>
      <c r="L77" s="141"/>
      <c r="M77" s="145">
        <f>VLOOKUP($C$11,'Inventory List'!$B$309:$H$310,6,TRUE)</f>
        <v>0</v>
      </c>
      <c r="N77" s="141"/>
      <c r="U77" s="6" t="s">
        <v>44</v>
      </c>
      <c r="V77" s="7">
        <v>15615</v>
      </c>
      <c r="W77" s="8">
        <v>872344</v>
      </c>
      <c r="X77" s="8">
        <v>940250</v>
      </c>
      <c r="Y77" s="7">
        <v>15615</v>
      </c>
      <c r="Z77"/>
      <c r="AA77"/>
      <c r="AB77"/>
      <c r="AC77"/>
      <c r="AD77"/>
      <c r="AE77" s="12">
        <v>290001</v>
      </c>
      <c r="AF77" s="12">
        <v>750000</v>
      </c>
      <c r="AG77" s="13" t="s">
        <v>158</v>
      </c>
      <c r="AH77" s="33" t="s">
        <v>272</v>
      </c>
      <c r="AI77" s="49"/>
      <c r="AJ77"/>
      <c r="AK77"/>
      <c r="AL77"/>
      <c r="AM77"/>
      <c r="AN77"/>
      <c r="AO77"/>
      <c r="AP77"/>
      <c r="AQ77"/>
      <c r="AR77"/>
      <c r="AS77"/>
      <c r="AT77" s="9">
        <v>1</v>
      </c>
      <c r="AU77" s="9">
        <v>195000</v>
      </c>
      <c r="AV77" s="10" t="s">
        <v>238</v>
      </c>
      <c r="AW77" s="50">
        <v>1</v>
      </c>
      <c r="AX77" s="5" t="s">
        <v>256</v>
      </c>
      <c r="AY77"/>
      <c r="AZ77" s="41">
        <v>1</v>
      </c>
      <c r="BA77" s="41">
        <v>70000</v>
      </c>
      <c r="BB77" s="32" t="s">
        <v>202</v>
      </c>
      <c r="BC77" s="38" t="s">
        <v>284</v>
      </c>
      <c r="BD77" s="45"/>
      <c r="BL77" s="91">
        <v>13001</v>
      </c>
      <c r="BM77" s="92">
        <v>90000</v>
      </c>
      <c r="BN77" s="97" t="s">
        <v>346</v>
      </c>
      <c r="BO77" s="95" t="s">
        <v>228</v>
      </c>
    </row>
    <row r="78" spans="1:67" ht="15.75" customHeight="1">
      <c r="A78" s="34"/>
      <c r="B78" s="68" t="s">
        <v>331</v>
      </c>
      <c r="C78" s="116" t="s">
        <v>328</v>
      </c>
      <c r="D78" s="116" t="s">
        <v>221</v>
      </c>
      <c r="E78" s="112"/>
      <c r="F78" s="112"/>
      <c r="G78" s="224" t="str">
        <f>VLOOKUP($C$11,$BL$118:$BO$121,3,TRUE)</f>
        <v>Stamped no groove</v>
      </c>
      <c r="H78" s="224" t="str">
        <f>VLOOKUP($C$11,$BL$118:$BO$121,4,TRUE)</f>
        <v>Not Marked</v>
      </c>
      <c r="I78" s="109" t="str">
        <f>VLOOKUP($C$11,$BL$118:$BP$121,5,TRUE)</f>
        <v>Arched Profile</v>
      </c>
      <c r="J78" s="19"/>
      <c r="L78" s="141"/>
      <c r="M78" s="145">
        <f>VLOOKUP($C$11,'Inventory List'!$B$347:$H$352,6,TRUE)</f>
        <v>0</v>
      </c>
      <c r="N78" s="141"/>
      <c r="U78" s="6" t="s">
        <v>44</v>
      </c>
      <c r="V78" s="7">
        <v>15646</v>
      </c>
      <c r="W78" s="8">
        <v>940251</v>
      </c>
      <c r="X78" s="8">
        <v>1008899</v>
      </c>
      <c r="Y78" s="7">
        <v>15646</v>
      </c>
      <c r="Z78"/>
      <c r="AA78"/>
      <c r="AB78"/>
      <c r="AC78"/>
      <c r="AD78"/>
      <c r="AE78" s="12">
        <v>750001</v>
      </c>
      <c r="AF78" s="12">
        <v>2000000</v>
      </c>
      <c r="AG78" s="13" t="s">
        <v>152</v>
      </c>
      <c r="AH78" s="33" t="s">
        <v>272</v>
      </c>
      <c r="AI78" s="49"/>
      <c r="AJ78"/>
      <c r="AK78"/>
      <c r="AL78"/>
      <c r="AM78"/>
      <c r="AN78"/>
      <c r="AO78"/>
      <c r="AP78"/>
      <c r="AQ78"/>
      <c r="AR78"/>
      <c r="AS78"/>
      <c r="AT78" s="9">
        <v>195001</v>
      </c>
      <c r="AU78" s="9">
        <v>3800000</v>
      </c>
      <c r="AV78" s="10" t="s">
        <v>239</v>
      </c>
      <c r="AW78" s="50">
        <v>2</v>
      </c>
      <c r="AX78" s="5" t="s">
        <v>257</v>
      </c>
      <c r="AY78"/>
      <c r="AZ78" s="41">
        <v>70001</v>
      </c>
      <c r="BA78" s="41">
        <v>79000</v>
      </c>
      <c r="BB78" s="32" t="s">
        <v>202</v>
      </c>
      <c r="BC78" s="38" t="s">
        <v>285</v>
      </c>
      <c r="BD78" s="45"/>
      <c r="BL78" s="91">
        <v>90001</v>
      </c>
      <c r="BM78" s="92">
        <v>400000</v>
      </c>
      <c r="BN78" s="89" t="s">
        <v>350</v>
      </c>
      <c r="BO78" s="93" t="s">
        <v>347</v>
      </c>
    </row>
    <row r="79" spans="1:67" ht="15.75" customHeight="1">
      <c r="A79" s="34"/>
      <c r="B79" s="68" t="s">
        <v>39</v>
      </c>
      <c r="C79" s="112"/>
      <c r="D79" s="109"/>
      <c r="E79" s="112"/>
      <c r="F79" s="112"/>
      <c r="G79" s="233"/>
      <c r="H79" s="225"/>
      <c r="I79" s="113"/>
      <c r="J79" s="19"/>
      <c r="L79" s="141"/>
      <c r="M79" s="145">
        <f>VLOOKUP($C$11,'Inventory List'!$B$358:$H$358,6,TRUE)</f>
        <v>0</v>
      </c>
      <c r="N79" s="141"/>
      <c r="U79" s="6" t="s">
        <v>44</v>
      </c>
      <c r="V79" s="7">
        <v>15676</v>
      </c>
      <c r="W79" s="8">
        <v>1008900</v>
      </c>
      <c r="X79" s="8">
        <v>1090310</v>
      </c>
      <c r="Y79" s="7">
        <v>15676</v>
      </c>
      <c r="Z79"/>
      <c r="AA79"/>
      <c r="AB79"/>
      <c r="AC79"/>
      <c r="AD79"/>
      <c r="AE79" s="12">
        <v>2000001</v>
      </c>
      <c r="AF79" s="12">
        <v>6099905</v>
      </c>
      <c r="AG79" s="13" t="s">
        <v>159</v>
      </c>
      <c r="AH79" s="33" t="s">
        <v>272</v>
      </c>
      <c r="AI79" s="49"/>
      <c r="AJ79"/>
      <c r="AK79"/>
      <c r="AL79"/>
      <c r="AM79"/>
      <c r="AN79"/>
      <c r="AO79"/>
      <c r="AP79"/>
      <c r="AQ79"/>
      <c r="AR79"/>
      <c r="AS79"/>
      <c r="AT79" s="9">
        <v>3800001</v>
      </c>
      <c r="AU79" s="9">
        <v>6099905</v>
      </c>
      <c r="AV79" s="10" t="s">
        <v>239</v>
      </c>
      <c r="AW79" s="50">
        <v>3</v>
      </c>
      <c r="AX79" s="5" t="s">
        <v>255</v>
      </c>
      <c r="AY79"/>
      <c r="AZ79" s="41">
        <v>79001</v>
      </c>
      <c r="BA79" s="41">
        <v>190000</v>
      </c>
      <c r="BB79" s="32" t="s">
        <v>286</v>
      </c>
      <c r="BC79" s="38" t="s">
        <v>285</v>
      </c>
      <c r="BD79" s="45"/>
      <c r="BL79" s="91">
        <v>400001</v>
      </c>
      <c r="BM79" s="92">
        <v>510000</v>
      </c>
      <c r="BN79" s="89" t="s">
        <v>350</v>
      </c>
      <c r="BO79" s="93" t="s">
        <v>349</v>
      </c>
    </row>
    <row r="80" spans="1:67" ht="15.75" customHeight="1">
      <c r="A80" s="34"/>
      <c r="B80" s="74"/>
      <c r="C80" s="74"/>
      <c r="D80" s="149"/>
      <c r="E80" s="74"/>
      <c r="F80" s="74"/>
      <c r="G80" s="150"/>
      <c r="H80" s="66"/>
      <c r="I80" s="66"/>
      <c r="J80" s="19"/>
      <c r="L80" s="141"/>
      <c r="M80" s="141"/>
      <c r="N80" s="141"/>
      <c r="U80" s="6" t="s">
        <v>44</v>
      </c>
      <c r="V80" s="7">
        <v>15707</v>
      </c>
      <c r="W80" s="8">
        <v>1090311</v>
      </c>
      <c r="X80" s="8">
        <v>1169091</v>
      </c>
      <c r="Y80" s="7">
        <v>15707</v>
      </c>
      <c r="Z80"/>
      <c r="AA80"/>
      <c r="AB80"/>
      <c r="AC80"/>
      <c r="AD80"/>
      <c r="AE80" s="47"/>
      <c r="AF80" s="47"/>
      <c r="AG80" s="341" t="s">
        <v>443</v>
      </c>
      <c r="AH80" s="101"/>
      <c r="AI80" s="49"/>
      <c r="AJ80"/>
      <c r="AK80"/>
      <c r="AL80"/>
      <c r="AM80"/>
      <c r="AN80"/>
      <c r="AO80"/>
      <c r="AP80"/>
      <c r="AQ80"/>
      <c r="AR80"/>
      <c r="AS80"/>
      <c r="AT80"/>
      <c r="AU80"/>
      <c r="AV80" s="341" t="s">
        <v>443</v>
      </c>
      <c r="AW80"/>
      <c r="AX80"/>
      <c r="AY80"/>
      <c r="AZ80" s="41">
        <v>190001</v>
      </c>
      <c r="BA80" s="41">
        <v>2500000</v>
      </c>
      <c r="BB80" s="32" t="s">
        <v>286</v>
      </c>
      <c r="BC80" s="38" t="s">
        <v>287</v>
      </c>
      <c r="BD80" s="45"/>
      <c r="BL80" s="91">
        <v>510001</v>
      </c>
      <c r="BM80" s="92">
        <v>6099905</v>
      </c>
      <c r="BN80" s="89" t="s">
        <v>350</v>
      </c>
      <c r="BO80" s="93" t="s">
        <v>348</v>
      </c>
    </row>
    <row r="81" spans="1:67" ht="24" customHeight="1">
      <c r="A81" s="293" t="s">
        <v>440</v>
      </c>
      <c r="B81" s="261"/>
      <c r="C81" s="262"/>
      <c r="D81" s="263"/>
      <c r="E81" s="263"/>
      <c r="F81" s="263"/>
      <c r="G81" s="264"/>
      <c r="H81" s="263"/>
      <c r="I81" s="265" t="s">
        <v>436</v>
      </c>
      <c r="J81" s="266"/>
      <c r="U81" s="6" t="s">
        <v>44</v>
      </c>
      <c r="V81" s="7">
        <v>15738</v>
      </c>
      <c r="W81" s="8">
        <v>1169092</v>
      </c>
      <c r="X81" s="8">
        <v>1200000</v>
      </c>
      <c r="Y81" s="7">
        <v>15738</v>
      </c>
      <c r="Z81"/>
      <c r="AA81"/>
      <c r="AB81"/>
      <c r="AC81"/>
      <c r="AD81"/>
      <c r="AE81"/>
      <c r="AF81"/>
      <c r="AG81" s="100" t="s">
        <v>444</v>
      </c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 s="100" t="s">
        <v>444</v>
      </c>
      <c r="AW81"/>
      <c r="AX81"/>
      <c r="AY81"/>
      <c r="AZ81" s="41">
        <v>2500001</v>
      </c>
      <c r="BA81" s="41">
        <v>6099905</v>
      </c>
      <c r="BB81" s="32" t="s">
        <v>286</v>
      </c>
      <c r="BC81" s="38" t="s">
        <v>288</v>
      </c>
      <c r="BD81" s="45"/>
      <c r="BL81" s="98"/>
      <c r="BM81" s="98"/>
      <c r="BN81" s="341" t="s">
        <v>443</v>
      </c>
      <c r="BO81" s="46"/>
    </row>
    <row r="82" spans="1:67" ht="12.75">
      <c r="A82" s="17"/>
      <c r="B82" s="59"/>
      <c r="C82" s="60"/>
      <c r="D82" s="61"/>
      <c r="E82" s="60"/>
      <c r="F82" s="60"/>
      <c r="G82" s="62"/>
      <c r="H82" s="63"/>
      <c r="I82" s="63"/>
      <c r="U82" s="6" t="s">
        <v>44</v>
      </c>
      <c r="V82" s="7">
        <v>15738</v>
      </c>
      <c r="W82" s="8">
        <v>1200001</v>
      </c>
      <c r="X82" s="8">
        <v>1357474</v>
      </c>
      <c r="Y82" s="7">
        <v>15738</v>
      </c>
      <c r="Z82"/>
      <c r="AA82"/>
      <c r="AB82"/>
      <c r="AC82"/>
      <c r="AD82"/>
      <c r="AE82" s="358" t="s">
        <v>161</v>
      </c>
      <c r="AF82" s="359"/>
      <c r="AG82" s="359"/>
      <c r="AH82" s="359"/>
      <c r="AI82" s="44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 s="104"/>
      <c r="BA82" s="104"/>
      <c r="BB82" s="341" t="s">
        <v>443</v>
      </c>
      <c r="BC82" s="58"/>
      <c r="BD82" s="45"/>
      <c r="BL82"/>
      <c r="BM82"/>
      <c r="BN82" s="100" t="s">
        <v>444</v>
      </c>
      <c r="BO82"/>
    </row>
    <row r="83" spans="1:67" ht="12.75">
      <c r="A83" s="17"/>
      <c r="B83" s="59"/>
      <c r="C83" s="60"/>
      <c r="D83" s="61"/>
      <c r="E83" s="60"/>
      <c r="F83" s="60"/>
      <c r="G83" s="62"/>
      <c r="H83" s="63"/>
      <c r="I83" s="63"/>
      <c r="U83" s="6" t="s">
        <v>44</v>
      </c>
      <c r="V83" s="7">
        <v>15738</v>
      </c>
      <c r="W83" s="8">
        <v>1357475</v>
      </c>
      <c r="X83" s="8">
        <v>1396255</v>
      </c>
      <c r="Y83" s="7">
        <v>15738</v>
      </c>
      <c r="Z83"/>
      <c r="AA83"/>
      <c r="AB83"/>
      <c r="AC83"/>
      <c r="AD83"/>
      <c r="AE83" s="16" t="s">
        <v>46</v>
      </c>
      <c r="AF83" s="16" t="s">
        <v>47</v>
      </c>
      <c r="AG83" s="16" t="s">
        <v>2</v>
      </c>
      <c r="AH83" s="4" t="s">
        <v>59</v>
      </c>
      <c r="AI83" s="48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 s="100" t="s">
        <v>444</v>
      </c>
      <c r="BC83"/>
      <c r="BD83" s="3"/>
      <c r="BL83" s="357" t="s">
        <v>206</v>
      </c>
      <c r="BM83" s="357"/>
      <c r="BN83" s="357"/>
      <c r="BO83" s="357"/>
    </row>
    <row r="84" spans="1:67" ht="25.5">
      <c r="A84" s="17"/>
      <c r="B84" s="59"/>
      <c r="C84" s="60"/>
      <c r="D84" s="61"/>
      <c r="E84" s="60"/>
      <c r="F84" s="60"/>
      <c r="G84" s="62"/>
      <c r="H84" s="63"/>
      <c r="I84" s="63"/>
      <c r="U84" s="6" t="s">
        <v>44</v>
      </c>
      <c r="V84" s="7">
        <v>15766</v>
      </c>
      <c r="W84" s="8">
        <v>1396256</v>
      </c>
      <c r="X84" s="8">
        <v>1469177</v>
      </c>
      <c r="Y84" s="7">
        <v>15766</v>
      </c>
      <c r="Z84"/>
      <c r="AA84"/>
      <c r="AB84"/>
      <c r="AC84"/>
      <c r="AD84"/>
      <c r="AE84" s="12">
        <v>1</v>
      </c>
      <c r="AF84" s="12">
        <v>2699999</v>
      </c>
      <c r="AG84" s="13" t="s">
        <v>162</v>
      </c>
      <c r="AH84" s="15" t="s">
        <v>277</v>
      </c>
      <c r="AI84" s="49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 s="357" t="s">
        <v>18</v>
      </c>
      <c r="BA84" s="357"/>
      <c r="BB84" s="357"/>
      <c r="BC84" s="357"/>
      <c r="BD84" s="54"/>
      <c r="BL84" s="87">
        <v>1</v>
      </c>
      <c r="BM84" s="88">
        <v>70000</v>
      </c>
      <c r="BN84" s="90" t="s">
        <v>352</v>
      </c>
      <c r="BO84" s="89" t="s">
        <v>204</v>
      </c>
    </row>
    <row r="85" spans="1:67" ht="25.5">
      <c r="A85" s="17"/>
      <c r="B85" s="59"/>
      <c r="C85" s="60"/>
      <c r="D85" s="61"/>
      <c r="E85" s="60"/>
      <c r="F85" s="60"/>
      <c r="G85" s="62"/>
      <c r="H85" s="63"/>
      <c r="I85" s="63"/>
      <c r="U85" s="6" t="s">
        <v>44</v>
      </c>
      <c r="V85" s="7">
        <v>15797</v>
      </c>
      <c r="W85" s="8">
        <v>1469178</v>
      </c>
      <c r="X85" s="8">
        <v>1547452</v>
      </c>
      <c r="Y85" s="7">
        <v>15797</v>
      </c>
      <c r="Z85"/>
      <c r="AA85"/>
      <c r="AB85"/>
      <c r="AC85"/>
      <c r="AD85"/>
      <c r="AE85" s="12">
        <v>2700000</v>
      </c>
      <c r="AF85" s="12">
        <v>6099905</v>
      </c>
      <c r="AG85" s="13" t="s">
        <v>162</v>
      </c>
      <c r="AH85" s="15" t="s">
        <v>278</v>
      </c>
      <c r="AI85" s="49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 s="25" t="s">
        <v>46</v>
      </c>
      <c r="BA85" s="25" t="s">
        <v>47</v>
      </c>
      <c r="BB85" s="25" t="s">
        <v>110</v>
      </c>
      <c r="BC85" s="25" t="s">
        <v>59</v>
      </c>
      <c r="BD85" s="45"/>
      <c r="BL85" s="91">
        <v>70001</v>
      </c>
      <c r="BM85" s="92">
        <v>6099905</v>
      </c>
      <c r="BN85" s="90" t="s">
        <v>222</v>
      </c>
      <c r="BO85" s="89" t="s">
        <v>205</v>
      </c>
    </row>
    <row r="86" spans="1:67" ht="12.75">
      <c r="A86" s="17"/>
      <c r="B86" s="59"/>
      <c r="C86" s="60"/>
      <c r="D86" s="61"/>
      <c r="E86" s="60"/>
      <c r="F86" s="60"/>
      <c r="G86" s="62"/>
      <c r="H86" s="63"/>
      <c r="I86" s="63"/>
      <c r="U86" s="6" t="s">
        <v>44</v>
      </c>
      <c r="V86" s="7">
        <v>15827</v>
      </c>
      <c r="W86" s="8">
        <v>1547453</v>
      </c>
      <c r="X86" s="8">
        <v>1629565</v>
      </c>
      <c r="Y86" s="7">
        <v>15827</v>
      </c>
      <c r="Z86"/>
      <c r="AA86"/>
      <c r="AB86"/>
      <c r="AC86"/>
      <c r="AD86"/>
      <c r="AE86" s="47"/>
      <c r="AF86" s="47"/>
      <c r="AG86" s="341" t="s">
        <v>443</v>
      </c>
      <c r="AH86" s="49"/>
      <c r="AI86" s="49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41">
        <v>1</v>
      </c>
      <c r="BA86" s="41">
        <v>15500</v>
      </c>
      <c r="BB86" s="32" t="s">
        <v>298</v>
      </c>
      <c r="BC86" s="38" t="s">
        <v>301</v>
      </c>
      <c r="BD86" s="45"/>
      <c r="BL86" s="98"/>
      <c r="BM86" s="98"/>
      <c r="BN86" s="341" t="s">
        <v>443</v>
      </c>
      <c r="BO86" s="100"/>
    </row>
    <row r="87" spans="1:66" ht="12.75">
      <c r="A87" s="17"/>
      <c r="B87" s="59"/>
      <c r="C87" s="60"/>
      <c r="D87" s="61"/>
      <c r="E87" s="60"/>
      <c r="F87" s="60"/>
      <c r="G87" s="62"/>
      <c r="H87" s="63"/>
      <c r="I87" s="63"/>
      <c r="U87" s="6" t="s">
        <v>44</v>
      </c>
      <c r="V87" s="7">
        <v>15858</v>
      </c>
      <c r="W87" s="8">
        <v>1629566</v>
      </c>
      <c r="X87" s="8">
        <v>1710012</v>
      </c>
      <c r="Y87" s="7">
        <v>15858</v>
      </c>
      <c r="Z87"/>
      <c r="AA87"/>
      <c r="AB87"/>
      <c r="AC87"/>
      <c r="AD87"/>
      <c r="AE87"/>
      <c r="AF87"/>
      <c r="AG87" s="100" t="s">
        <v>444</v>
      </c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41">
        <v>15501</v>
      </c>
      <c r="BA87" s="41">
        <v>33000</v>
      </c>
      <c r="BB87" s="32" t="s">
        <v>299</v>
      </c>
      <c r="BC87" s="38" t="s">
        <v>302</v>
      </c>
      <c r="BD87" s="45"/>
      <c r="BN87" s="100" t="s">
        <v>444</v>
      </c>
    </row>
    <row r="88" spans="1:67" ht="12.75">
      <c r="A88" s="17"/>
      <c r="B88" s="59"/>
      <c r="C88" s="60"/>
      <c r="D88" s="61"/>
      <c r="E88" s="60"/>
      <c r="F88" s="60"/>
      <c r="G88" s="62"/>
      <c r="H88" s="63"/>
      <c r="I88" s="63"/>
      <c r="U88" s="6" t="s">
        <v>44</v>
      </c>
      <c r="V88" s="7">
        <v>15888</v>
      </c>
      <c r="W88" s="8">
        <v>1710013</v>
      </c>
      <c r="X88" s="8">
        <v>1786469</v>
      </c>
      <c r="Y88" s="7">
        <v>15888</v>
      </c>
      <c r="Z88"/>
      <c r="AA88"/>
      <c r="AB88"/>
      <c r="AC88"/>
      <c r="AD88"/>
      <c r="AE88" s="358" t="s">
        <v>160</v>
      </c>
      <c r="AF88" s="359"/>
      <c r="AG88" s="359"/>
      <c r="AH88" s="359"/>
      <c r="AI88" s="44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41">
        <v>33001</v>
      </c>
      <c r="BA88" s="41">
        <v>290000</v>
      </c>
      <c r="BB88" s="32" t="s">
        <v>452</v>
      </c>
      <c r="BC88" s="38" t="s">
        <v>221</v>
      </c>
      <c r="BD88" s="45"/>
      <c r="BL88" s="357" t="s">
        <v>362</v>
      </c>
      <c r="BM88" s="357"/>
      <c r="BN88" s="357"/>
      <c r="BO88" s="357"/>
    </row>
    <row r="89" spans="1:68" ht="12.75">
      <c r="A89" s="17"/>
      <c r="B89" s="59"/>
      <c r="C89" s="60"/>
      <c r="D89" s="61"/>
      <c r="E89" s="60"/>
      <c r="F89" s="60"/>
      <c r="G89" s="62"/>
      <c r="H89" s="63"/>
      <c r="I89" s="63"/>
      <c r="U89" s="6" t="s">
        <v>44</v>
      </c>
      <c r="V89" s="7">
        <v>15919</v>
      </c>
      <c r="W89" s="8">
        <v>1786470</v>
      </c>
      <c r="X89" s="8">
        <v>1877654</v>
      </c>
      <c r="Y89" s="7">
        <v>15919</v>
      </c>
      <c r="Z89"/>
      <c r="AA89"/>
      <c r="AB89"/>
      <c r="AC89"/>
      <c r="AD89"/>
      <c r="AE89" s="16" t="s">
        <v>46</v>
      </c>
      <c r="AF89" s="16" t="s">
        <v>47</v>
      </c>
      <c r="AG89" s="16" t="s">
        <v>2</v>
      </c>
      <c r="AH89" s="4" t="s">
        <v>59</v>
      </c>
      <c r="AI89" s="48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41">
        <v>290001</v>
      </c>
      <c r="BA89" s="41">
        <v>6099905</v>
      </c>
      <c r="BB89" s="32" t="s">
        <v>300</v>
      </c>
      <c r="BC89" s="38" t="s">
        <v>221</v>
      </c>
      <c r="BD89" s="45"/>
      <c r="BL89" s="87">
        <v>1</v>
      </c>
      <c r="BM89" s="88">
        <v>5000</v>
      </c>
      <c r="BN89" s="89" t="s">
        <v>137</v>
      </c>
      <c r="BO89" s="93" t="s">
        <v>363</v>
      </c>
      <c r="BP89" s="86"/>
    </row>
    <row r="90" spans="1:68" ht="12.75">
      <c r="A90" s="17"/>
      <c r="B90" s="59"/>
      <c r="C90" s="60"/>
      <c r="D90" s="61"/>
      <c r="E90" s="60"/>
      <c r="F90" s="60"/>
      <c r="G90" s="62"/>
      <c r="H90" s="63"/>
      <c r="I90" s="63"/>
      <c r="U90" s="6" t="s">
        <v>44</v>
      </c>
      <c r="V90" s="7">
        <v>15950</v>
      </c>
      <c r="W90" s="8">
        <v>1877655</v>
      </c>
      <c r="X90" s="8">
        <v>1978407</v>
      </c>
      <c r="Y90" s="7">
        <v>15950</v>
      </c>
      <c r="Z90"/>
      <c r="AA90"/>
      <c r="AB90"/>
      <c r="AC90"/>
      <c r="AD90"/>
      <c r="AE90" s="12">
        <v>1</v>
      </c>
      <c r="AF90" s="12">
        <v>2500000</v>
      </c>
      <c r="AG90" s="13" t="s">
        <v>163</v>
      </c>
      <c r="AH90" s="15" t="s">
        <v>275</v>
      </c>
      <c r="AI90" s="49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41"/>
      <c r="BA90" s="41"/>
      <c r="BB90" s="341" t="s">
        <v>443</v>
      </c>
      <c r="BC90" s="38"/>
      <c r="BD90" s="45"/>
      <c r="BL90" s="91">
        <v>5001</v>
      </c>
      <c r="BM90" s="92">
        <v>6099905</v>
      </c>
      <c r="BN90" s="89" t="s">
        <v>137</v>
      </c>
      <c r="BO90" s="93" t="s">
        <v>364</v>
      </c>
      <c r="BP90" s="86"/>
    </row>
    <row r="91" spans="1:67" ht="12.75">
      <c r="A91" s="17"/>
      <c r="B91" s="59"/>
      <c r="C91" s="60"/>
      <c r="D91" s="61"/>
      <c r="E91" s="60"/>
      <c r="F91" s="60"/>
      <c r="G91" s="62"/>
      <c r="H91" s="63"/>
      <c r="I91" s="63"/>
      <c r="U91" s="6" t="s">
        <v>44</v>
      </c>
      <c r="V91" s="7">
        <v>15980</v>
      </c>
      <c r="W91" s="8">
        <v>1978408</v>
      </c>
      <c r="X91" s="8">
        <v>2092825</v>
      </c>
      <c r="Y91" s="7">
        <v>15980</v>
      </c>
      <c r="Z91"/>
      <c r="AA91"/>
      <c r="AB91"/>
      <c r="AC91"/>
      <c r="AD91"/>
      <c r="AE91" s="12">
        <v>2500001</v>
      </c>
      <c r="AF91" s="12">
        <v>6099905</v>
      </c>
      <c r="AG91" s="13" t="s">
        <v>163</v>
      </c>
      <c r="AH91" s="15" t="s">
        <v>276</v>
      </c>
      <c r="AI91" s="49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104"/>
      <c r="BA91" s="104"/>
      <c r="BB91" s="100" t="s">
        <v>444</v>
      </c>
      <c r="BC91" s="58"/>
      <c r="BD91" s="45"/>
      <c r="BL91" s="98"/>
      <c r="BM91" s="98"/>
      <c r="BN91" s="341" t="s">
        <v>443</v>
      </c>
      <c r="BO91" s="46"/>
    </row>
    <row r="92" spans="1:66" ht="12.75">
      <c r="A92" s="17"/>
      <c r="B92" s="59"/>
      <c r="C92" s="60"/>
      <c r="D92" s="61"/>
      <c r="E92" s="60"/>
      <c r="F92" s="60"/>
      <c r="G92" s="62"/>
      <c r="H92" s="63"/>
      <c r="I92" s="63"/>
      <c r="U92" s="6" t="s">
        <v>44</v>
      </c>
      <c r="V92" s="7">
        <v>16011</v>
      </c>
      <c r="W92" s="8">
        <v>2092826</v>
      </c>
      <c r="X92" s="8">
        <v>2204430</v>
      </c>
      <c r="Y92" s="7">
        <v>16011</v>
      </c>
      <c r="Z92"/>
      <c r="AA92"/>
      <c r="AB92"/>
      <c r="AC92"/>
      <c r="AD92"/>
      <c r="AE92"/>
      <c r="AF92"/>
      <c r="AG92" s="341" t="s">
        <v>443</v>
      </c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3"/>
      <c r="BN92" s="100" t="s">
        <v>444</v>
      </c>
    </row>
    <row r="93" spans="1:67" ht="12.75">
      <c r="A93" s="17"/>
      <c r="B93" s="59"/>
      <c r="C93" s="60"/>
      <c r="D93" s="61"/>
      <c r="E93" s="60"/>
      <c r="F93" s="60"/>
      <c r="G93" s="62"/>
      <c r="H93" s="63"/>
      <c r="I93" s="63"/>
      <c r="U93" s="6" t="s">
        <v>44</v>
      </c>
      <c r="V93" s="7">
        <v>16041</v>
      </c>
      <c r="W93" s="8">
        <v>2204431</v>
      </c>
      <c r="X93" s="8">
        <v>2305849</v>
      </c>
      <c r="Y93" s="7">
        <v>16041</v>
      </c>
      <c r="Z93"/>
      <c r="AA93"/>
      <c r="AB93"/>
      <c r="AC93"/>
      <c r="AD93"/>
      <c r="AE93"/>
      <c r="AF93"/>
      <c r="AG93" s="100" t="s">
        <v>444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357" t="s">
        <v>17</v>
      </c>
      <c r="BA93" s="357"/>
      <c r="BB93" s="357"/>
      <c r="BC93" s="357"/>
      <c r="BD93" s="54"/>
      <c r="BL93" s="357" t="s">
        <v>209</v>
      </c>
      <c r="BM93" s="357"/>
      <c r="BN93" s="357"/>
      <c r="BO93" s="357"/>
    </row>
    <row r="94" spans="1:68" ht="12.75">
      <c r="A94" s="17"/>
      <c r="B94" s="59"/>
      <c r="C94" s="60"/>
      <c r="D94" s="61"/>
      <c r="E94" s="60"/>
      <c r="F94" s="60"/>
      <c r="G94" s="62"/>
      <c r="H94" s="63"/>
      <c r="I94" s="63"/>
      <c r="U94" s="6" t="s">
        <v>44</v>
      </c>
      <c r="V94" s="7">
        <v>16042</v>
      </c>
      <c r="W94" s="8">
        <v>2305850</v>
      </c>
      <c r="X94" s="8">
        <v>2410000</v>
      </c>
      <c r="Y94" s="7">
        <v>16042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5" t="s">
        <v>46</v>
      </c>
      <c r="BA94" s="25" t="s">
        <v>47</v>
      </c>
      <c r="BB94" s="25" t="s">
        <v>110</v>
      </c>
      <c r="BC94" s="25" t="s">
        <v>59</v>
      </c>
      <c r="BD94" s="45"/>
      <c r="BL94" s="87">
        <v>1</v>
      </c>
      <c r="BM94" s="88">
        <v>5000</v>
      </c>
      <c r="BN94" s="89" t="s">
        <v>210</v>
      </c>
      <c r="BO94" s="93" t="s">
        <v>342</v>
      </c>
      <c r="BP94" s="86"/>
    </row>
    <row r="95" spans="1:68" ht="12.75">
      <c r="A95" s="17"/>
      <c r="B95" s="59"/>
      <c r="C95" s="60"/>
      <c r="D95" s="61"/>
      <c r="E95" s="60"/>
      <c r="F95" s="60"/>
      <c r="G95" s="62"/>
      <c r="H95" s="63"/>
      <c r="I95" s="63"/>
      <c r="U95" s="6" t="s">
        <v>44</v>
      </c>
      <c r="V95" s="7">
        <v>16043</v>
      </c>
      <c r="W95" s="8">
        <v>2410001</v>
      </c>
      <c r="X95" s="8">
        <v>2420191</v>
      </c>
      <c r="Y95" s="7">
        <v>16043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41">
        <v>1</v>
      </c>
      <c r="BA95" s="41">
        <v>9999</v>
      </c>
      <c r="BB95" s="32" t="s">
        <v>453</v>
      </c>
      <c r="BC95" s="38" t="s">
        <v>93</v>
      </c>
      <c r="BD95" s="45" t="s">
        <v>232</v>
      </c>
      <c r="BL95" s="91">
        <v>5001</v>
      </c>
      <c r="BM95" s="92">
        <v>6099905</v>
      </c>
      <c r="BN95" s="89" t="s">
        <v>211</v>
      </c>
      <c r="BO95" s="93" t="s">
        <v>343</v>
      </c>
      <c r="BP95" s="86"/>
    </row>
    <row r="96" spans="1:68" ht="12.75">
      <c r="A96" s="17"/>
      <c r="B96" s="59"/>
      <c r="C96" s="60"/>
      <c r="D96" s="61"/>
      <c r="E96" s="60"/>
      <c r="F96" s="60"/>
      <c r="G96" s="62"/>
      <c r="H96" s="63"/>
      <c r="I96" s="63"/>
      <c r="U96" s="6" t="s">
        <v>44</v>
      </c>
      <c r="V96" s="7">
        <v>16072</v>
      </c>
      <c r="W96" s="8">
        <v>2420192</v>
      </c>
      <c r="X96" s="8">
        <v>2543412</v>
      </c>
      <c r="Y96" s="7">
        <v>16072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41">
        <v>10000</v>
      </c>
      <c r="BA96" s="41">
        <v>35000</v>
      </c>
      <c r="BB96" s="32" t="s">
        <v>454</v>
      </c>
      <c r="BC96" s="38" t="s">
        <v>94</v>
      </c>
      <c r="BD96" s="45" t="s">
        <v>232</v>
      </c>
      <c r="BL96" s="91">
        <v>5001</v>
      </c>
      <c r="BM96" s="92">
        <v>6099905</v>
      </c>
      <c r="BN96" s="89" t="s">
        <v>221</v>
      </c>
      <c r="BO96" s="93" t="s">
        <v>343</v>
      </c>
      <c r="BP96" s="86"/>
    </row>
    <row r="97" spans="1:68" ht="12.75">
      <c r="A97" s="17"/>
      <c r="B97" s="59"/>
      <c r="C97" s="60"/>
      <c r="D97" s="61"/>
      <c r="E97" s="60"/>
      <c r="F97" s="60"/>
      <c r="G97" s="62"/>
      <c r="H97" s="63"/>
      <c r="I97" s="63"/>
      <c r="U97" s="6" t="s">
        <v>44</v>
      </c>
      <c r="V97" s="7">
        <v>16103</v>
      </c>
      <c r="W97" s="8">
        <v>2543413</v>
      </c>
      <c r="X97" s="8">
        <v>2634316</v>
      </c>
      <c r="Y97" s="7">
        <v>16103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41">
        <v>35001</v>
      </c>
      <c r="BA97" s="41">
        <v>65000</v>
      </c>
      <c r="BB97" s="32" t="s">
        <v>455</v>
      </c>
      <c r="BC97" s="38" t="s">
        <v>100</v>
      </c>
      <c r="BD97" s="45" t="s">
        <v>232</v>
      </c>
      <c r="BL97" s="91">
        <v>5001</v>
      </c>
      <c r="BM97" s="92">
        <v>6099905</v>
      </c>
      <c r="BN97" s="89" t="s">
        <v>221</v>
      </c>
      <c r="BO97" s="93" t="s">
        <v>342</v>
      </c>
      <c r="BP97" s="86"/>
    </row>
    <row r="98" spans="1:67" ht="12.75">
      <c r="A98" s="17"/>
      <c r="B98" s="59"/>
      <c r="C98" s="60"/>
      <c r="D98" s="61"/>
      <c r="E98" s="60"/>
      <c r="F98" s="60"/>
      <c r="G98" s="62"/>
      <c r="H98" s="63"/>
      <c r="I98" s="63"/>
      <c r="U98" s="6" t="s">
        <v>44</v>
      </c>
      <c r="V98" s="7">
        <v>16132</v>
      </c>
      <c r="W98" s="8">
        <v>2634317</v>
      </c>
      <c r="X98" s="8">
        <v>2723004</v>
      </c>
      <c r="Y98" s="7">
        <v>16132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41">
        <v>65001</v>
      </c>
      <c r="BA98" s="41">
        <v>300000</v>
      </c>
      <c r="BB98" s="32" t="s">
        <v>458</v>
      </c>
      <c r="BC98" s="38" t="s">
        <v>103</v>
      </c>
      <c r="BD98" s="45" t="s">
        <v>233</v>
      </c>
      <c r="BL98" s="98"/>
      <c r="BM98" s="98"/>
      <c r="BN98" s="341" t="s">
        <v>443</v>
      </c>
      <c r="BO98" s="46"/>
    </row>
    <row r="99" spans="1:66" ht="12.75">
      <c r="A99" s="17"/>
      <c r="B99" s="59"/>
      <c r="C99" s="60"/>
      <c r="D99" s="61"/>
      <c r="E99" s="60"/>
      <c r="F99" s="60"/>
      <c r="G99" s="62"/>
      <c r="H99" s="63"/>
      <c r="I99" s="63"/>
      <c r="U99" s="6" t="s">
        <v>44</v>
      </c>
      <c r="V99" s="7">
        <v>16163</v>
      </c>
      <c r="W99" s="8">
        <v>2723005</v>
      </c>
      <c r="X99" s="8">
        <v>2810312</v>
      </c>
      <c r="Y99" s="7">
        <v>16163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41">
        <v>300001</v>
      </c>
      <c r="BA99" s="41">
        <v>1400000</v>
      </c>
      <c r="BB99" s="32" t="s">
        <v>456</v>
      </c>
      <c r="BC99" s="38" t="s">
        <v>104</v>
      </c>
      <c r="BD99" s="45" t="s">
        <v>233</v>
      </c>
      <c r="BN99" s="100" t="s">
        <v>444</v>
      </c>
    </row>
    <row r="100" spans="1:67" ht="12.75">
      <c r="A100" s="17"/>
      <c r="B100" s="59"/>
      <c r="C100" s="60"/>
      <c r="D100" s="61"/>
      <c r="E100" s="60"/>
      <c r="F100" s="60"/>
      <c r="G100" s="62"/>
      <c r="H100" s="63"/>
      <c r="I100" s="63"/>
      <c r="U100" s="6" t="s">
        <v>44</v>
      </c>
      <c r="V100" s="7">
        <v>16193</v>
      </c>
      <c r="W100" s="8">
        <v>2810313</v>
      </c>
      <c r="X100" s="8">
        <v>2900312</v>
      </c>
      <c r="Y100" s="7">
        <v>16193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41">
        <v>1400001</v>
      </c>
      <c r="BA100" s="41">
        <v>2850000</v>
      </c>
      <c r="BB100" s="32" t="s">
        <v>456</v>
      </c>
      <c r="BC100" s="38">
        <v>3</v>
      </c>
      <c r="BD100" s="45" t="s">
        <v>233</v>
      </c>
      <c r="BL100" s="357" t="s">
        <v>33</v>
      </c>
      <c r="BM100" s="357"/>
      <c r="BN100" s="357"/>
      <c r="BO100" s="357"/>
    </row>
    <row r="101" spans="1:68" ht="12.75">
      <c r="A101" s="17"/>
      <c r="B101" s="59"/>
      <c r="C101" s="60"/>
      <c r="D101" s="61"/>
      <c r="E101" s="60"/>
      <c r="F101" s="60"/>
      <c r="G101" s="62"/>
      <c r="H101" s="63"/>
      <c r="I101" s="63"/>
      <c r="U101" s="6" t="s">
        <v>44</v>
      </c>
      <c r="V101" s="7">
        <v>16224</v>
      </c>
      <c r="W101" s="8">
        <v>2900313</v>
      </c>
      <c r="X101" s="8">
        <v>2981126</v>
      </c>
      <c r="Y101" s="7">
        <v>16224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41">
        <v>2850001</v>
      </c>
      <c r="BA101" s="41">
        <v>3888081</v>
      </c>
      <c r="BB101" s="32" t="s">
        <v>457</v>
      </c>
      <c r="BC101" s="38">
        <v>4</v>
      </c>
      <c r="BD101" s="45" t="s">
        <v>229</v>
      </c>
      <c r="BL101" s="87">
        <v>1</v>
      </c>
      <c r="BM101" s="88">
        <v>200000</v>
      </c>
      <c r="BN101" s="89" t="s">
        <v>340</v>
      </c>
      <c r="BO101" s="93" t="s">
        <v>338</v>
      </c>
      <c r="BP101" s="86"/>
    </row>
    <row r="102" spans="1:68" ht="12.75">
      <c r="A102" s="17"/>
      <c r="B102" s="59"/>
      <c r="C102" s="60"/>
      <c r="D102" s="61"/>
      <c r="E102" s="60"/>
      <c r="F102" s="60"/>
      <c r="G102" s="62"/>
      <c r="H102" s="63"/>
      <c r="I102" s="63"/>
      <c r="U102" s="6" t="s">
        <v>44</v>
      </c>
      <c r="V102" s="7">
        <v>16254</v>
      </c>
      <c r="W102" s="8">
        <v>2981127</v>
      </c>
      <c r="X102" s="8">
        <v>3051952</v>
      </c>
      <c r="Y102" s="7">
        <v>16254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41">
        <v>4200000</v>
      </c>
      <c r="BA102" s="41">
        <v>6099905</v>
      </c>
      <c r="BB102" s="32" t="s">
        <v>457</v>
      </c>
      <c r="BC102" s="38">
        <v>5</v>
      </c>
      <c r="BD102" s="45" t="s">
        <v>230</v>
      </c>
      <c r="BL102" s="91">
        <v>200001</v>
      </c>
      <c r="BM102" s="92">
        <v>6099905</v>
      </c>
      <c r="BN102" s="89" t="s">
        <v>341</v>
      </c>
      <c r="BO102" s="93" t="s">
        <v>339</v>
      </c>
      <c r="BP102" s="86"/>
    </row>
    <row r="103" spans="1:67" ht="12.75">
      <c r="A103" s="17"/>
      <c r="B103" s="59"/>
      <c r="C103" s="60"/>
      <c r="D103" s="61"/>
      <c r="E103" s="60"/>
      <c r="F103" s="60"/>
      <c r="G103" s="62"/>
      <c r="H103" s="63"/>
      <c r="I103" s="63"/>
      <c r="U103" s="6" t="s">
        <v>44</v>
      </c>
      <c r="V103" s="7">
        <v>16285</v>
      </c>
      <c r="W103" s="8">
        <v>3051953</v>
      </c>
      <c r="X103" s="8">
        <v>3114434</v>
      </c>
      <c r="Y103" s="7">
        <v>16285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341" t="s">
        <v>443</v>
      </c>
      <c r="BC103"/>
      <c r="BD103" s="3"/>
      <c r="BL103" s="98"/>
      <c r="BM103" s="98"/>
      <c r="BN103" s="341" t="s">
        <v>443</v>
      </c>
      <c r="BO103" s="46"/>
    </row>
    <row r="104" spans="1:66" ht="12.75">
      <c r="A104" s="17"/>
      <c r="B104" s="59"/>
      <c r="C104" s="60"/>
      <c r="D104" s="61"/>
      <c r="E104" s="60"/>
      <c r="F104" s="60"/>
      <c r="G104" s="62"/>
      <c r="H104" s="63"/>
      <c r="I104" s="63"/>
      <c r="U104" s="6" t="s">
        <v>44</v>
      </c>
      <c r="V104" s="7">
        <v>16316</v>
      </c>
      <c r="W104" s="8">
        <v>3114435</v>
      </c>
      <c r="X104" s="8">
        <v>3180532</v>
      </c>
      <c r="Y104" s="7">
        <v>16316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100" t="s">
        <v>444</v>
      </c>
      <c r="BC104"/>
      <c r="BD104" s="3"/>
      <c r="BN104" s="100" t="s">
        <v>444</v>
      </c>
    </row>
    <row r="105" spans="1:67" ht="12.75">
      <c r="A105" s="17"/>
      <c r="B105" s="59"/>
      <c r="C105" s="60"/>
      <c r="D105" s="61"/>
      <c r="E105" s="60"/>
      <c r="F105" s="60"/>
      <c r="G105" s="62"/>
      <c r="H105" s="63"/>
      <c r="I105" s="63"/>
      <c r="U105" s="6" t="s">
        <v>44</v>
      </c>
      <c r="V105" s="7">
        <v>16346</v>
      </c>
      <c r="W105" s="8">
        <v>3180533</v>
      </c>
      <c r="X105" s="8">
        <v>3241586</v>
      </c>
      <c r="Y105" s="7">
        <v>16346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 s="3"/>
      <c r="BL105" s="357" t="s">
        <v>212</v>
      </c>
      <c r="BM105" s="357"/>
      <c r="BN105" s="357"/>
      <c r="BO105" s="357"/>
    </row>
    <row r="106" spans="1:68" ht="12.75">
      <c r="A106" s="17"/>
      <c r="B106" s="59"/>
      <c r="C106" s="60"/>
      <c r="D106" s="61"/>
      <c r="E106" s="60"/>
      <c r="F106" s="60"/>
      <c r="G106" s="62"/>
      <c r="H106" s="63"/>
      <c r="I106" s="63"/>
      <c r="U106" s="6" t="s">
        <v>44</v>
      </c>
      <c r="V106" s="7">
        <v>16377</v>
      </c>
      <c r="W106" s="8">
        <v>3241587</v>
      </c>
      <c r="X106" s="8">
        <v>3302641</v>
      </c>
      <c r="Y106" s="7">
        <v>16377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 s="3"/>
      <c r="BL106" s="87">
        <v>1</v>
      </c>
      <c r="BM106" s="88">
        <v>50000</v>
      </c>
      <c r="BN106" s="89" t="s">
        <v>213</v>
      </c>
      <c r="BO106" s="93" t="s">
        <v>337</v>
      </c>
      <c r="BP106" s="86"/>
    </row>
    <row r="107" spans="1:68" ht="12.75">
      <c r="A107" s="17"/>
      <c r="B107" s="59"/>
      <c r="C107" s="60"/>
      <c r="D107" s="61"/>
      <c r="E107" s="60"/>
      <c r="F107" s="60"/>
      <c r="G107" s="62"/>
      <c r="H107" s="63"/>
      <c r="I107" s="63"/>
      <c r="U107" s="6" t="s">
        <v>44</v>
      </c>
      <c r="V107" s="7">
        <v>16407</v>
      </c>
      <c r="W107" s="8">
        <v>3302642</v>
      </c>
      <c r="X107" s="8">
        <v>3359159</v>
      </c>
      <c r="Y107" s="7">
        <v>16407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 s="3"/>
      <c r="BL107" s="91">
        <v>50001</v>
      </c>
      <c r="BM107" s="92">
        <v>6099905</v>
      </c>
      <c r="BN107" s="89" t="s">
        <v>214</v>
      </c>
      <c r="BO107" s="93" t="s">
        <v>336</v>
      </c>
      <c r="BP107" s="86"/>
    </row>
    <row r="108" spans="2:67" ht="12.75">
      <c r="B108" s="63"/>
      <c r="C108" s="63"/>
      <c r="D108" s="63"/>
      <c r="E108" s="63"/>
      <c r="F108" s="63"/>
      <c r="G108" s="64"/>
      <c r="H108" s="63"/>
      <c r="I108" s="63"/>
      <c r="U108" s="6" t="s">
        <v>44</v>
      </c>
      <c r="V108" s="7">
        <v>16438</v>
      </c>
      <c r="W108" s="8">
        <v>3359160</v>
      </c>
      <c r="X108" s="8">
        <v>3450503</v>
      </c>
      <c r="Y108" s="7">
        <v>16438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 s="3"/>
      <c r="BL108" s="98"/>
      <c r="BM108" s="98"/>
      <c r="BN108" s="341" t="s">
        <v>443</v>
      </c>
      <c r="BO108" s="46"/>
    </row>
    <row r="109" spans="2:66" ht="12.75">
      <c r="B109" s="63"/>
      <c r="C109" s="63"/>
      <c r="D109" s="63"/>
      <c r="E109" s="63"/>
      <c r="F109" s="63"/>
      <c r="G109" s="64"/>
      <c r="H109" s="63"/>
      <c r="I109" s="63"/>
      <c r="U109" s="6" t="s">
        <v>44</v>
      </c>
      <c r="V109" s="7">
        <v>16469</v>
      </c>
      <c r="W109" s="8">
        <v>3450504</v>
      </c>
      <c r="X109" s="8">
        <v>3531489</v>
      </c>
      <c r="Y109" s="7">
        <v>16469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 s="3"/>
      <c r="BN109" s="100" t="s">
        <v>444</v>
      </c>
    </row>
    <row r="110" spans="2:67" ht="12.75">
      <c r="B110" s="63"/>
      <c r="C110" s="63"/>
      <c r="D110" s="63"/>
      <c r="E110" s="63"/>
      <c r="F110" s="63"/>
      <c r="G110" s="64"/>
      <c r="H110" s="63"/>
      <c r="I110" s="63"/>
      <c r="U110" s="6" t="s">
        <v>44</v>
      </c>
      <c r="V110" s="7">
        <v>16497</v>
      </c>
      <c r="W110" s="8">
        <v>3531490</v>
      </c>
      <c r="X110" s="8">
        <v>3672442</v>
      </c>
      <c r="Y110" s="7">
        <v>16497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 s="3"/>
      <c r="BL110" s="357" t="s">
        <v>223</v>
      </c>
      <c r="BM110" s="357"/>
      <c r="BN110" s="357"/>
      <c r="BO110" s="357"/>
    </row>
    <row r="111" spans="2:68" ht="12.75">
      <c r="B111" s="63"/>
      <c r="C111" s="63"/>
      <c r="D111" s="63"/>
      <c r="E111" s="63"/>
      <c r="F111" s="63"/>
      <c r="G111" s="64"/>
      <c r="H111" s="63"/>
      <c r="I111" s="63"/>
      <c r="U111" s="6" t="s">
        <v>44</v>
      </c>
      <c r="V111" s="7">
        <v>16528</v>
      </c>
      <c r="W111" s="8">
        <v>3672443</v>
      </c>
      <c r="X111" s="8">
        <v>3717867</v>
      </c>
      <c r="Y111" s="7">
        <v>16528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3"/>
      <c r="BL111" s="87">
        <v>1</v>
      </c>
      <c r="BM111" s="88">
        <v>40000</v>
      </c>
      <c r="BN111" s="89" t="s">
        <v>332</v>
      </c>
      <c r="BO111" s="93" t="s">
        <v>334</v>
      </c>
      <c r="BP111" s="86"/>
    </row>
    <row r="112" spans="2:68" ht="12.75">
      <c r="B112" s="63"/>
      <c r="C112" s="63"/>
      <c r="D112" s="63"/>
      <c r="E112" s="63"/>
      <c r="F112" s="63"/>
      <c r="G112" s="64"/>
      <c r="H112" s="63"/>
      <c r="I112" s="63"/>
      <c r="U112" s="6" t="s">
        <v>44</v>
      </c>
      <c r="V112" s="7">
        <v>16558</v>
      </c>
      <c r="W112" s="8">
        <v>3717868</v>
      </c>
      <c r="X112" s="8">
        <v>3797768</v>
      </c>
      <c r="Y112" s="7">
        <v>16558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 s="3"/>
      <c r="BL112" s="91">
        <v>40001</v>
      </c>
      <c r="BM112" s="92">
        <v>780000</v>
      </c>
      <c r="BN112" s="89" t="s">
        <v>332</v>
      </c>
      <c r="BO112" s="93" t="s">
        <v>221</v>
      </c>
      <c r="BP112" s="86"/>
    </row>
    <row r="113" spans="2:68" ht="12.75">
      <c r="B113" s="63"/>
      <c r="C113" s="63"/>
      <c r="D113" s="63"/>
      <c r="E113" s="63"/>
      <c r="F113" s="63"/>
      <c r="G113" s="64"/>
      <c r="H113" s="63"/>
      <c r="I113" s="63"/>
      <c r="U113" s="6" t="s">
        <v>44</v>
      </c>
      <c r="V113" s="7">
        <v>16589</v>
      </c>
      <c r="W113" s="8">
        <v>3797769</v>
      </c>
      <c r="X113" s="8">
        <v>3875601</v>
      </c>
      <c r="Y113" s="7">
        <v>16589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 s="3"/>
      <c r="BL113" s="91">
        <v>780000</v>
      </c>
      <c r="BM113" s="92">
        <v>800000</v>
      </c>
      <c r="BN113" s="89" t="s">
        <v>333</v>
      </c>
      <c r="BO113" s="93" t="s">
        <v>221</v>
      </c>
      <c r="BP113" s="86"/>
    </row>
    <row r="114" spans="2:68" ht="12.75">
      <c r="B114" s="63"/>
      <c r="C114" s="63"/>
      <c r="D114" s="63"/>
      <c r="E114" s="63"/>
      <c r="F114" s="63"/>
      <c r="G114" s="64"/>
      <c r="H114" s="63"/>
      <c r="I114" s="63"/>
      <c r="U114" s="6" t="s">
        <v>44</v>
      </c>
      <c r="V114" s="7">
        <v>16619</v>
      </c>
      <c r="W114" s="8">
        <v>3875602</v>
      </c>
      <c r="X114" s="8">
        <v>3875603</v>
      </c>
      <c r="Y114" s="7">
        <v>16619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 s="3"/>
      <c r="BL114" s="91">
        <v>800001</v>
      </c>
      <c r="BM114" s="92">
        <v>6099905</v>
      </c>
      <c r="BN114" s="89" t="s">
        <v>335</v>
      </c>
      <c r="BO114" s="93" t="s">
        <v>221</v>
      </c>
      <c r="BP114" s="86"/>
    </row>
    <row r="115" spans="2:67" ht="12.75">
      <c r="B115" s="63"/>
      <c r="C115" s="63"/>
      <c r="D115" s="63"/>
      <c r="E115" s="63"/>
      <c r="F115" s="63"/>
      <c r="G115" s="64"/>
      <c r="H115" s="63"/>
      <c r="I115" s="63"/>
      <c r="U115" s="6" t="s">
        <v>44</v>
      </c>
      <c r="V115" s="7">
        <v>16650</v>
      </c>
      <c r="W115" s="8">
        <v>3875604</v>
      </c>
      <c r="X115" s="8">
        <v>3875605</v>
      </c>
      <c r="Y115" s="7">
        <v>16650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 s="3"/>
      <c r="BL115" s="98"/>
      <c r="BM115" s="98"/>
      <c r="BN115" s="341" t="s">
        <v>443</v>
      </c>
      <c r="BO115" s="46"/>
    </row>
    <row r="116" spans="2:66" ht="12.75">
      <c r="B116" s="63"/>
      <c r="C116" s="63"/>
      <c r="D116" s="63"/>
      <c r="E116" s="63"/>
      <c r="F116" s="63"/>
      <c r="G116" s="64"/>
      <c r="H116" s="63"/>
      <c r="I116" s="63"/>
      <c r="U116" s="6" t="s">
        <v>44</v>
      </c>
      <c r="V116" s="7">
        <v>16681</v>
      </c>
      <c r="W116" s="8">
        <v>3875606</v>
      </c>
      <c r="X116" s="8">
        <v>3875607</v>
      </c>
      <c r="Y116" s="7">
        <v>16681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 s="3"/>
      <c r="BN116" s="100" t="s">
        <v>444</v>
      </c>
    </row>
    <row r="117" spans="2:68" ht="12.75">
      <c r="B117" s="63"/>
      <c r="C117" s="63"/>
      <c r="D117" s="63"/>
      <c r="E117" s="63"/>
      <c r="F117" s="63"/>
      <c r="G117" s="64"/>
      <c r="H117" s="63"/>
      <c r="I117" s="63"/>
      <c r="U117" s="6" t="s">
        <v>44</v>
      </c>
      <c r="V117" s="7">
        <v>16711</v>
      </c>
      <c r="W117" s="8">
        <v>3875608</v>
      </c>
      <c r="X117" s="8">
        <v>3888081</v>
      </c>
      <c r="Y117" s="7">
        <v>16711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 s="3"/>
      <c r="BL117" s="357" t="s">
        <v>224</v>
      </c>
      <c r="BM117" s="357"/>
      <c r="BN117" s="357"/>
      <c r="BO117" s="357"/>
      <c r="BP117" s="84"/>
    </row>
    <row r="118" spans="2:68" ht="12.75">
      <c r="B118" s="63"/>
      <c r="C118" s="63"/>
      <c r="D118" s="63"/>
      <c r="E118" s="63"/>
      <c r="F118" s="63"/>
      <c r="G118" s="64"/>
      <c r="H118" s="63"/>
      <c r="I118" s="63"/>
      <c r="V118" s="1" t="s">
        <v>366</v>
      </c>
      <c r="W118" s="106">
        <v>3888082</v>
      </c>
      <c r="X118" s="106">
        <v>4100000</v>
      </c>
      <c r="Y118" s="1" t="s">
        <v>367</v>
      </c>
      <c r="AA118"/>
      <c r="AB118"/>
      <c r="AC118"/>
      <c r="AE118"/>
      <c r="AF118"/>
      <c r="AG118"/>
      <c r="AH118"/>
      <c r="AI118"/>
      <c r="AJ118"/>
      <c r="AT118"/>
      <c r="AU118"/>
      <c r="AV118"/>
      <c r="AW118"/>
      <c r="AX118"/>
      <c r="AZ118"/>
      <c r="BA118"/>
      <c r="BB118"/>
      <c r="BC118"/>
      <c r="BD118" s="3"/>
      <c r="BL118" s="87">
        <v>1</v>
      </c>
      <c r="BM118" s="88">
        <v>10000</v>
      </c>
      <c r="BN118" s="89" t="s">
        <v>327</v>
      </c>
      <c r="BO118" s="93" t="s">
        <v>326</v>
      </c>
      <c r="BP118" s="85" t="s">
        <v>330</v>
      </c>
    </row>
    <row r="119" spans="2:68" ht="12.75">
      <c r="B119" s="63"/>
      <c r="C119" s="63"/>
      <c r="D119" s="63"/>
      <c r="E119" s="63"/>
      <c r="F119" s="63"/>
      <c r="G119" s="64"/>
      <c r="H119" s="63"/>
      <c r="I119" s="63"/>
      <c r="V119" s="1" t="s">
        <v>368</v>
      </c>
      <c r="W119" s="106">
        <v>4400000</v>
      </c>
      <c r="X119" s="106">
        <v>4660000</v>
      </c>
      <c r="Y119" s="1" t="s">
        <v>368</v>
      </c>
      <c r="AA119"/>
      <c r="AB119"/>
      <c r="AC119"/>
      <c r="AE119"/>
      <c r="AF119"/>
      <c r="AG119"/>
      <c r="AH119"/>
      <c r="AI119"/>
      <c r="AT119"/>
      <c r="AU119"/>
      <c r="AV119"/>
      <c r="AW119"/>
      <c r="AX119"/>
      <c r="AZ119"/>
      <c r="BA119"/>
      <c r="BB119"/>
      <c r="BC119"/>
      <c r="BD119" s="3"/>
      <c r="BL119" s="91">
        <v>10001</v>
      </c>
      <c r="BM119" s="92">
        <v>70000</v>
      </c>
      <c r="BN119" s="89" t="s">
        <v>327</v>
      </c>
      <c r="BO119" s="93" t="s">
        <v>221</v>
      </c>
      <c r="BP119" s="85" t="s">
        <v>330</v>
      </c>
    </row>
    <row r="120" spans="2:68" ht="12.75">
      <c r="B120" s="63"/>
      <c r="C120" s="63"/>
      <c r="D120" s="63"/>
      <c r="E120" s="63"/>
      <c r="F120" s="63"/>
      <c r="G120" s="64"/>
      <c r="H120" s="63"/>
      <c r="I120" s="63"/>
      <c r="V120" s="1" t="s">
        <v>369</v>
      </c>
      <c r="W120" s="106">
        <v>5000000</v>
      </c>
      <c r="X120" s="106">
        <v>5000500</v>
      </c>
      <c r="Y120" s="1" t="s">
        <v>369</v>
      </c>
      <c r="AE120"/>
      <c r="AF120"/>
      <c r="AG120"/>
      <c r="AH120"/>
      <c r="AI120"/>
      <c r="AT120"/>
      <c r="AU120"/>
      <c r="AV120"/>
      <c r="AW120"/>
      <c r="AX120"/>
      <c r="AZ120"/>
      <c r="BA120"/>
      <c r="BB120"/>
      <c r="BC120"/>
      <c r="BD120" s="3"/>
      <c r="BL120" s="91">
        <v>70001</v>
      </c>
      <c r="BM120" s="92">
        <v>1650000</v>
      </c>
      <c r="BN120" s="89" t="s">
        <v>328</v>
      </c>
      <c r="BO120" s="93" t="s">
        <v>221</v>
      </c>
      <c r="BP120" s="85" t="s">
        <v>330</v>
      </c>
    </row>
    <row r="121" spans="2:68" ht="12.75">
      <c r="B121" s="63"/>
      <c r="C121" s="63"/>
      <c r="D121" s="63"/>
      <c r="E121" s="63"/>
      <c r="F121" s="63"/>
      <c r="G121" s="64"/>
      <c r="H121" s="63"/>
      <c r="I121" s="63"/>
      <c r="V121" s="1" t="s">
        <v>370</v>
      </c>
      <c r="W121" s="106">
        <v>5278246</v>
      </c>
      <c r="X121" s="106">
        <v>5488246</v>
      </c>
      <c r="Y121" s="1" t="s">
        <v>370</v>
      </c>
      <c r="AE121"/>
      <c r="AF121"/>
      <c r="AG121"/>
      <c r="AH121"/>
      <c r="AI121"/>
      <c r="AT121"/>
      <c r="AU121"/>
      <c r="AV121"/>
      <c r="AW121"/>
      <c r="AX121"/>
      <c r="AZ121"/>
      <c r="BA121"/>
      <c r="BB121"/>
      <c r="BC121"/>
      <c r="BD121" s="3"/>
      <c r="BL121" s="91">
        <v>1650001</v>
      </c>
      <c r="BM121" s="92">
        <v>6099905</v>
      </c>
      <c r="BN121" s="89" t="s">
        <v>328</v>
      </c>
      <c r="BO121" s="93" t="s">
        <v>221</v>
      </c>
      <c r="BP121" s="85" t="s">
        <v>329</v>
      </c>
    </row>
    <row r="122" spans="2:68" ht="12.75">
      <c r="B122" s="63"/>
      <c r="C122" s="63"/>
      <c r="D122" s="63"/>
      <c r="E122" s="63"/>
      <c r="F122" s="63"/>
      <c r="G122" s="64"/>
      <c r="H122" s="63"/>
      <c r="I122" s="63"/>
      <c r="V122" s="1" t="s">
        <v>371</v>
      </c>
      <c r="W122" s="1">
        <v>5793848</v>
      </c>
      <c r="X122" s="1">
        <v>6099905</v>
      </c>
      <c r="Y122" s="1" t="s">
        <v>371</v>
      </c>
      <c r="AE122"/>
      <c r="AF122"/>
      <c r="AG122"/>
      <c r="AH122"/>
      <c r="AI122"/>
      <c r="AT122"/>
      <c r="AU122"/>
      <c r="AV122"/>
      <c r="AW122"/>
      <c r="AX122"/>
      <c r="AZ122"/>
      <c r="BA122"/>
      <c r="BB122"/>
      <c r="BC122"/>
      <c r="BD122" s="3"/>
      <c r="BL122" s="98"/>
      <c r="BM122" s="98"/>
      <c r="BN122" s="341" t="s">
        <v>443</v>
      </c>
      <c r="BO122" s="46"/>
      <c r="BP122" s="105"/>
    </row>
    <row r="123" spans="2:66" ht="12.75">
      <c r="B123" s="63"/>
      <c r="C123" s="63"/>
      <c r="D123" s="63"/>
      <c r="E123" s="63"/>
      <c r="F123" s="63"/>
      <c r="G123" s="64"/>
      <c r="H123" s="63"/>
      <c r="I123" s="63"/>
      <c r="V123" s="2"/>
      <c r="AE123"/>
      <c r="AF123"/>
      <c r="AG123"/>
      <c r="AH123"/>
      <c r="AI123"/>
      <c r="AT123"/>
      <c r="AU123"/>
      <c r="AV123"/>
      <c r="AW123"/>
      <c r="AX123"/>
      <c r="AZ123"/>
      <c r="BA123"/>
      <c r="BB123"/>
      <c r="BC123"/>
      <c r="BD123" s="3"/>
      <c r="BN123" s="100" t="s">
        <v>444</v>
      </c>
    </row>
    <row r="124" spans="2:67" ht="12.75">
      <c r="B124" s="63"/>
      <c r="C124" s="63"/>
      <c r="D124" s="63"/>
      <c r="E124" s="63"/>
      <c r="F124" s="63"/>
      <c r="G124" s="64"/>
      <c r="H124" s="63"/>
      <c r="I124" s="63"/>
      <c r="V124" s="2"/>
      <c r="AT124"/>
      <c r="AU124"/>
      <c r="AV124"/>
      <c r="AW124"/>
      <c r="AX124"/>
      <c r="AZ124"/>
      <c r="BA124"/>
      <c r="BB124"/>
      <c r="BC124"/>
      <c r="BD124" s="3"/>
      <c r="BL124" s="357" t="s">
        <v>344</v>
      </c>
      <c r="BM124" s="357"/>
      <c r="BN124" s="357"/>
      <c r="BO124" s="357"/>
    </row>
    <row r="125" spans="2:67" ht="12.75">
      <c r="B125" s="63"/>
      <c r="C125" s="63"/>
      <c r="D125" s="63"/>
      <c r="E125" s="63"/>
      <c r="F125" s="63"/>
      <c r="G125" s="64"/>
      <c r="H125" s="63"/>
      <c r="I125" s="63"/>
      <c r="V125" s="2"/>
      <c r="AT125"/>
      <c r="AU125"/>
      <c r="AV125"/>
      <c r="AW125"/>
      <c r="AX125"/>
      <c r="AZ125"/>
      <c r="BA125"/>
      <c r="BB125"/>
      <c r="BC125"/>
      <c r="BD125" s="3"/>
      <c r="BL125" s="87">
        <v>1</v>
      </c>
      <c r="BM125" s="88">
        <v>50000</v>
      </c>
      <c r="BN125" s="89" t="s">
        <v>213</v>
      </c>
      <c r="BO125" s="93" t="s">
        <v>221</v>
      </c>
    </row>
    <row r="126" spans="2:67" ht="12.75">
      <c r="B126" s="63"/>
      <c r="C126" s="63"/>
      <c r="D126" s="63"/>
      <c r="E126" s="63"/>
      <c r="F126" s="63"/>
      <c r="G126" s="64"/>
      <c r="H126" s="63"/>
      <c r="I126" s="63"/>
      <c r="V126" s="2"/>
      <c r="AT126"/>
      <c r="AU126"/>
      <c r="AV126"/>
      <c r="AW126"/>
      <c r="AX126"/>
      <c r="AZ126"/>
      <c r="BA126"/>
      <c r="BB126"/>
      <c r="BC126"/>
      <c r="BD126" s="3"/>
      <c r="BL126" s="87">
        <v>50001</v>
      </c>
      <c r="BM126" s="88">
        <v>6099905</v>
      </c>
      <c r="BN126" s="89" t="s">
        <v>214</v>
      </c>
      <c r="BO126" s="93" t="s">
        <v>221</v>
      </c>
    </row>
    <row r="127" spans="2:66" ht="12.75">
      <c r="B127" s="63"/>
      <c r="C127" s="63"/>
      <c r="D127" s="63"/>
      <c r="E127" s="63"/>
      <c r="F127" s="63"/>
      <c r="G127" s="64"/>
      <c r="H127" s="63"/>
      <c r="I127" s="63"/>
      <c r="V127" s="2"/>
      <c r="AT127"/>
      <c r="AU127"/>
      <c r="AV127"/>
      <c r="AW127"/>
      <c r="AX127"/>
      <c r="AZ127"/>
      <c r="BA127"/>
      <c r="BB127"/>
      <c r="BC127"/>
      <c r="BD127" s="3"/>
      <c r="BN127" s="341" t="s">
        <v>443</v>
      </c>
    </row>
    <row r="128" spans="2:66" ht="12.75">
      <c r="B128" s="63"/>
      <c r="C128" s="63"/>
      <c r="D128" s="63"/>
      <c r="E128" s="63"/>
      <c r="F128" s="63"/>
      <c r="G128" s="64"/>
      <c r="H128" s="63"/>
      <c r="I128" s="63"/>
      <c r="V128" s="2"/>
      <c r="AT128"/>
      <c r="AU128"/>
      <c r="AV128"/>
      <c r="AW128"/>
      <c r="AX128"/>
      <c r="AZ128"/>
      <c r="BA128"/>
      <c r="BB128"/>
      <c r="BC128"/>
      <c r="BD128" s="3"/>
      <c r="BN128" s="100" t="s">
        <v>444</v>
      </c>
    </row>
    <row r="129" spans="2:56" ht="12.75">
      <c r="B129" s="63"/>
      <c r="C129" s="63"/>
      <c r="D129" s="63"/>
      <c r="E129" s="63"/>
      <c r="F129" s="63"/>
      <c r="G129" s="64"/>
      <c r="H129" s="63"/>
      <c r="I129" s="63"/>
      <c r="V129" s="2"/>
      <c r="AT129"/>
      <c r="AU129"/>
      <c r="AV129"/>
      <c r="AW129"/>
      <c r="AX129"/>
      <c r="AZ129"/>
      <c r="BA129"/>
      <c r="BB129"/>
      <c r="BC129"/>
      <c r="BD129" s="3"/>
    </row>
    <row r="130" spans="2:67" ht="12.75">
      <c r="B130" s="63"/>
      <c r="C130" s="63"/>
      <c r="D130" s="63"/>
      <c r="E130" s="63"/>
      <c r="F130" s="63"/>
      <c r="G130" s="64"/>
      <c r="H130" s="63"/>
      <c r="I130" s="63"/>
      <c r="V130" s="2"/>
      <c r="AT130"/>
      <c r="AU130"/>
      <c r="AV130"/>
      <c r="AW130"/>
      <c r="AX130"/>
      <c r="AZ130"/>
      <c r="BA130"/>
      <c r="BB130"/>
      <c r="BC130"/>
      <c r="BD130" s="3"/>
      <c r="BL130" s="357" t="s">
        <v>344</v>
      </c>
      <c r="BM130" s="357"/>
      <c r="BN130" s="357"/>
      <c r="BO130" s="357"/>
    </row>
    <row r="131" spans="2:67" ht="12.75">
      <c r="B131" s="63"/>
      <c r="C131" s="63"/>
      <c r="D131" s="63"/>
      <c r="E131" s="63"/>
      <c r="F131" s="63"/>
      <c r="G131" s="64"/>
      <c r="H131" s="63"/>
      <c r="I131" s="63"/>
      <c r="V131" s="2"/>
      <c r="AT131"/>
      <c r="AU131"/>
      <c r="AV131"/>
      <c r="AW131"/>
      <c r="AX131"/>
      <c r="AZ131"/>
      <c r="BA131"/>
      <c r="BB131"/>
      <c r="BC131"/>
      <c r="BD131" s="3"/>
      <c r="BL131" s="87">
        <v>1</v>
      </c>
      <c r="BM131" s="88">
        <v>40000</v>
      </c>
      <c r="BN131" s="89" t="s">
        <v>213</v>
      </c>
      <c r="BO131" s="93" t="s">
        <v>361</v>
      </c>
    </row>
    <row r="132" spans="2:67" ht="12.75">
      <c r="B132" s="63"/>
      <c r="C132" s="63"/>
      <c r="D132" s="63"/>
      <c r="E132" s="63"/>
      <c r="F132" s="63"/>
      <c r="G132" s="64"/>
      <c r="H132" s="63"/>
      <c r="I132" s="63"/>
      <c r="V132" s="2"/>
      <c r="AT132"/>
      <c r="AU132"/>
      <c r="AV132"/>
      <c r="AW132"/>
      <c r="AX132"/>
      <c r="AZ132"/>
      <c r="BA132"/>
      <c r="BB132"/>
      <c r="BC132"/>
      <c r="BD132" s="3"/>
      <c r="BL132" s="87">
        <v>40001</v>
      </c>
      <c r="BM132" s="88">
        <v>6099905</v>
      </c>
      <c r="BN132" s="89" t="s">
        <v>214</v>
      </c>
      <c r="BO132" s="93" t="s">
        <v>221</v>
      </c>
    </row>
    <row r="133" spans="2:66" ht="12.75">
      <c r="B133" s="63"/>
      <c r="C133" s="63"/>
      <c r="D133" s="63"/>
      <c r="E133" s="63"/>
      <c r="F133" s="63"/>
      <c r="G133" s="64"/>
      <c r="H133" s="63"/>
      <c r="I133" s="63"/>
      <c r="V133" s="2"/>
      <c r="AT133"/>
      <c r="AU133"/>
      <c r="AV133"/>
      <c r="AW133"/>
      <c r="AX133"/>
      <c r="AZ133"/>
      <c r="BA133"/>
      <c r="BB133"/>
      <c r="BC133"/>
      <c r="BD133" s="3"/>
      <c r="BN133" s="341" t="s">
        <v>443</v>
      </c>
    </row>
    <row r="134" spans="2:66" ht="12.75">
      <c r="B134" s="63"/>
      <c r="C134" s="63"/>
      <c r="D134" s="63"/>
      <c r="E134" s="63"/>
      <c r="F134" s="63"/>
      <c r="G134" s="64"/>
      <c r="H134" s="63"/>
      <c r="I134" s="63"/>
      <c r="V134" s="2"/>
      <c r="AT134"/>
      <c r="AU134"/>
      <c r="AV134"/>
      <c r="AW134"/>
      <c r="AX134"/>
      <c r="AZ134"/>
      <c r="BA134"/>
      <c r="BB134"/>
      <c r="BC134"/>
      <c r="BD134" s="3"/>
      <c r="BN134" s="100" t="s">
        <v>444</v>
      </c>
    </row>
    <row r="135" spans="2:56" ht="12.75">
      <c r="B135" s="63"/>
      <c r="C135" s="63"/>
      <c r="D135" s="63"/>
      <c r="E135" s="63"/>
      <c r="F135" s="63"/>
      <c r="G135" s="64"/>
      <c r="H135" s="63"/>
      <c r="I135" s="63"/>
      <c r="V135" s="2"/>
      <c r="AT135"/>
      <c r="AU135"/>
      <c r="AV135"/>
      <c r="AW135"/>
      <c r="AX135"/>
      <c r="AZ135"/>
      <c r="BA135"/>
      <c r="BB135"/>
      <c r="BC135"/>
      <c r="BD135" s="3"/>
    </row>
    <row r="136" spans="2:56" ht="12.75">
      <c r="B136" s="63"/>
      <c r="C136" s="63"/>
      <c r="D136" s="63"/>
      <c r="E136" s="63"/>
      <c r="F136" s="63"/>
      <c r="G136" s="64"/>
      <c r="H136" s="63"/>
      <c r="I136" s="63"/>
      <c r="V136" s="2"/>
      <c r="AT136"/>
      <c r="AU136"/>
      <c r="AV136"/>
      <c r="AW136"/>
      <c r="AX136"/>
      <c r="AZ136"/>
      <c r="BA136"/>
      <c r="BB136"/>
      <c r="BC136"/>
      <c r="BD136" s="3"/>
    </row>
    <row r="137" spans="2:56" ht="12.75">
      <c r="B137" s="63"/>
      <c r="C137" s="63"/>
      <c r="D137" s="63"/>
      <c r="E137" s="63"/>
      <c r="F137" s="63"/>
      <c r="G137" s="64"/>
      <c r="H137" s="63"/>
      <c r="I137" s="63"/>
      <c r="V137" s="2"/>
      <c r="AT137"/>
      <c r="AU137"/>
      <c r="AV137"/>
      <c r="AW137"/>
      <c r="AX137"/>
      <c r="AZ137"/>
      <c r="BA137"/>
      <c r="BB137"/>
      <c r="BC137"/>
      <c r="BD137" s="3"/>
    </row>
    <row r="138" spans="2:56" ht="12.75">
      <c r="B138" s="63"/>
      <c r="C138" s="63"/>
      <c r="D138" s="63"/>
      <c r="E138" s="63"/>
      <c r="F138" s="63"/>
      <c r="G138" s="64"/>
      <c r="H138" s="63"/>
      <c r="I138" s="63"/>
      <c r="V138" s="2"/>
      <c r="AT138"/>
      <c r="AU138"/>
      <c r="AV138"/>
      <c r="AW138"/>
      <c r="AX138"/>
      <c r="AZ138"/>
      <c r="BA138"/>
      <c r="BB138"/>
      <c r="BC138"/>
      <c r="BD138" s="3"/>
    </row>
    <row r="139" spans="2:56" ht="12.75">
      <c r="B139" s="63"/>
      <c r="C139" s="63"/>
      <c r="D139" s="63"/>
      <c r="E139" s="63"/>
      <c r="F139" s="63"/>
      <c r="G139" s="64"/>
      <c r="H139" s="63"/>
      <c r="I139" s="63"/>
      <c r="V139" s="2"/>
      <c r="AT139"/>
      <c r="AU139"/>
      <c r="AV139"/>
      <c r="AW139"/>
      <c r="AX139"/>
      <c r="AZ139"/>
      <c r="BA139"/>
      <c r="BB139"/>
      <c r="BC139"/>
      <c r="BD139" s="3"/>
    </row>
    <row r="140" spans="2:56" ht="12.75">
      <c r="B140" s="63"/>
      <c r="C140" s="63"/>
      <c r="D140" s="63"/>
      <c r="E140" s="63"/>
      <c r="F140" s="63"/>
      <c r="G140" s="64"/>
      <c r="H140" s="63"/>
      <c r="I140" s="63"/>
      <c r="V140" s="2"/>
      <c r="AZ140"/>
      <c r="BA140"/>
      <c r="BB140"/>
      <c r="BC140"/>
      <c r="BD140" s="3"/>
    </row>
    <row r="141" spans="2:56" ht="12.75">
      <c r="B141" s="63"/>
      <c r="C141" s="63"/>
      <c r="D141" s="63"/>
      <c r="E141" s="63"/>
      <c r="F141" s="63"/>
      <c r="G141" s="64"/>
      <c r="H141" s="63"/>
      <c r="I141" s="63"/>
      <c r="V141" s="2"/>
      <c r="AZ141"/>
      <c r="BA141"/>
      <c r="BB141"/>
      <c r="BC141"/>
      <c r="BD141" s="3"/>
    </row>
    <row r="142" spans="2:56" ht="12.75">
      <c r="B142" s="63"/>
      <c r="C142" s="63"/>
      <c r="D142" s="63"/>
      <c r="E142" s="63"/>
      <c r="F142" s="63"/>
      <c r="G142" s="64"/>
      <c r="H142" s="63"/>
      <c r="I142" s="63"/>
      <c r="V142" s="2"/>
      <c r="AZ142"/>
      <c r="BA142"/>
      <c r="BB142"/>
      <c r="BC142"/>
      <c r="BD142" s="3"/>
    </row>
    <row r="143" spans="2:56" ht="12.75">
      <c r="B143" s="63"/>
      <c r="C143" s="63"/>
      <c r="D143" s="63"/>
      <c r="E143" s="63"/>
      <c r="F143" s="63"/>
      <c r="G143" s="64"/>
      <c r="H143" s="63"/>
      <c r="I143" s="63"/>
      <c r="V143" s="2"/>
      <c r="AZ143"/>
      <c r="BA143"/>
      <c r="BB143"/>
      <c r="BC143"/>
      <c r="BD143" s="3"/>
    </row>
    <row r="144" spans="2:56" ht="12.75">
      <c r="B144" s="63"/>
      <c r="C144" s="63"/>
      <c r="D144" s="63"/>
      <c r="E144" s="63"/>
      <c r="F144" s="63"/>
      <c r="G144" s="64"/>
      <c r="H144" s="63"/>
      <c r="I144" s="63"/>
      <c r="AZ144"/>
      <c r="BA144"/>
      <c r="BB144"/>
      <c r="BC144"/>
      <c r="BD144" s="3"/>
    </row>
    <row r="145" spans="2:56" ht="12.75">
      <c r="B145" s="63"/>
      <c r="C145" s="63"/>
      <c r="D145" s="63"/>
      <c r="E145" s="63"/>
      <c r="F145" s="63"/>
      <c r="G145" s="64"/>
      <c r="H145" s="63"/>
      <c r="I145" s="63"/>
      <c r="AZ145"/>
      <c r="BA145"/>
      <c r="BB145"/>
      <c r="BC145"/>
      <c r="BD145" s="3"/>
    </row>
    <row r="146" spans="2:56" ht="12.75">
      <c r="B146" s="63"/>
      <c r="C146" s="63"/>
      <c r="D146" s="63"/>
      <c r="E146" s="63"/>
      <c r="F146" s="63"/>
      <c r="G146" s="64"/>
      <c r="H146" s="63"/>
      <c r="I146" s="63"/>
      <c r="AZ146"/>
      <c r="BA146"/>
      <c r="BB146"/>
      <c r="BC146"/>
      <c r="BD146" s="3"/>
    </row>
    <row r="147" spans="2:56" ht="12.75">
      <c r="B147" s="63"/>
      <c r="C147" s="63"/>
      <c r="D147" s="63"/>
      <c r="E147" s="63"/>
      <c r="F147" s="63"/>
      <c r="G147" s="64"/>
      <c r="H147" s="63"/>
      <c r="I147" s="63"/>
      <c r="AZ147"/>
      <c r="BA147"/>
      <c r="BB147"/>
      <c r="BC147"/>
      <c r="BD147" s="3"/>
    </row>
    <row r="148" spans="2:9" ht="12.75">
      <c r="B148" s="63"/>
      <c r="C148" s="63"/>
      <c r="D148" s="63"/>
      <c r="E148" s="63"/>
      <c r="F148" s="63"/>
      <c r="G148" s="64"/>
      <c r="H148" s="63"/>
      <c r="I148" s="63"/>
    </row>
    <row r="149" spans="2:9" ht="12.75">
      <c r="B149" s="63"/>
      <c r="C149" s="63"/>
      <c r="D149" s="63"/>
      <c r="E149" s="63"/>
      <c r="F149" s="63"/>
      <c r="G149" s="64"/>
      <c r="H149" s="63"/>
      <c r="I149" s="63"/>
    </row>
    <row r="150" spans="2:9" ht="12.75">
      <c r="B150" s="63"/>
      <c r="C150" s="63"/>
      <c r="D150" s="63"/>
      <c r="E150" s="63"/>
      <c r="F150" s="63"/>
      <c r="G150" s="64"/>
      <c r="H150" s="63"/>
      <c r="I150" s="63"/>
    </row>
    <row r="151" spans="2:9" ht="12.75">
      <c r="B151" s="63"/>
      <c r="C151" s="63"/>
      <c r="D151" s="63"/>
      <c r="E151" s="63"/>
      <c r="F151" s="63"/>
      <c r="G151" s="64"/>
      <c r="H151" s="63"/>
      <c r="I151" s="63"/>
    </row>
    <row r="152" spans="2:9" ht="12.75">
      <c r="B152" s="63"/>
      <c r="C152" s="63"/>
      <c r="D152" s="63"/>
      <c r="E152" s="63"/>
      <c r="F152" s="63"/>
      <c r="G152" s="64"/>
      <c r="H152" s="63"/>
      <c r="I152" s="63"/>
    </row>
    <row r="153" spans="2:9" ht="12.75">
      <c r="B153" s="63"/>
      <c r="C153" s="63"/>
      <c r="D153" s="63"/>
      <c r="E153" s="63"/>
      <c r="F153" s="63"/>
      <c r="G153" s="64"/>
      <c r="H153" s="63"/>
      <c r="I153" s="63"/>
    </row>
    <row r="154" spans="2:9" ht="12.75">
      <c r="B154" s="63"/>
      <c r="C154" s="63"/>
      <c r="D154" s="63"/>
      <c r="E154" s="63"/>
      <c r="F154" s="63"/>
      <c r="G154" s="64"/>
      <c r="H154" s="63"/>
      <c r="I154" s="63"/>
    </row>
    <row r="155" spans="2:9" ht="12.75">
      <c r="B155" s="63"/>
      <c r="C155" s="63"/>
      <c r="D155" s="63"/>
      <c r="E155" s="63"/>
      <c r="F155" s="63"/>
      <c r="G155" s="64"/>
      <c r="H155" s="63"/>
      <c r="I155" s="63"/>
    </row>
    <row r="156" spans="2:9" ht="12.75">
      <c r="B156" s="63"/>
      <c r="C156" s="63"/>
      <c r="D156" s="63"/>
      <c r="E156" s="63"/>
      <c r="F156" s="63"/>
      <c r="G156" s="64"/>
      <c r="H156" s="63"/>
      <c r="I156" s="63"/>
    </row>
    <row r="157" spans="2:9" ht="12.75">
      <c r="B157" s="63"/>
      <c r="C157" s="63"/>
      <c r="D157" s="63"/>
      <c r="E157" s="63"/>
      <c r="F157" s="63"/>
      <c r="G157" s="64"/>
      <c r="H157" s="63"/>
      <c r="I157" s="63"/>
    </row>
    <row r="158" spans="2:9" ht="12.75">
      <c r="B158" s="63"/>
      <c r="C158" s="63"/>
      <c r="D158" s="63"/>
      <c r="E158" s="63"/>
      <c r="F158" s="63"/>
      <c r="G158" s="64"/>
      <c r="H158" s="63"/>
      <c r="I158" s="63"/>
    </row>
    <row r="159" spans="2:9" ht="12.75">
      <c r="B159" s="63"/>
      <c r="C159" s="63"/>
      <c r="D159" s="63"/>
      <c r="E159" s="63"/>
      <c r="F159" s="63"/>
      <c r="G159" s="64"/>
      <c r="H159" s="63"/>
      <c r="I159" s="63"/>
    </row>
    <row r="160" spans="2:9" ht="12.75">
      <c r="B160" s="63"/>
      <c r="C160" s="63"/>
      <c r="D160" s="63"/>
      <c r="E160" s="63"/>
      <c r="F160" s="63"/>
      <c r="G160" s="64"/>
      <c r="H160" s="63"/>
      <c r="I160" s="63"/>
    </row>
    <row r="161" spans="2:9" ht="12.75">
      <c r="B161" s="63"/>
      <c r="C161" s="63"/>
      <c r="D161" s="63"/>
      <c r="E161" s="63"/>
      <c r="F161" s="63"/>
      <c r="G161" s="64"/>
      <c r="H161" s="63"/>
      <c r="I161" s="63"/>
    </row>
    <row r="162" spans="2:9" ht="12.75">
      <c r="B162" s="63"/>
      <c r="C162" s="63"/>
      <c r="D162" s="63"/>
      <c r="E162" s="63"/>
      <c r="F162" s="63"/>
      <c r="G162" s="64"/>
      <c r="H162" s="63"/>
      <c r="I162" s="63"/>
    </row>
    <row r="163" spans="2:9" ht="12.75">
      <c r="B163" s="63"/>
      <c r="C163" s="63"/>
      <c r="D163" s="63"/>
      <c r="E163" s="63"/>
      <c r="F163" s="63"/>
      <c r="G163" s="64"/>
      <c r="H163" s="63"/>
      <c r="I163" s="63"/>
    </row>
    <row r="164" spans="2:9" ht="12.75">
      <c r="B164" s="63"/>
      <c r="C164" s="63"/>
      <c r="D164" s="63"/>
      <c r="E164" s="63"/>
      <c r="F164" s="63"/>
      <c r="G164" s="64"/>
      <c r="H164" s="63"/>
      <c r="I164" s="63"/>
    </row>
    <row r="165" spans="2:9" ht="12.75">
      <c r="B165" s="63"/>
      <c r="C165" s="63"/>
      <c r="D165" s="63"/>
      <c r="E165" s="63"/>
      <c r="F165" s="63"/>
      <c r="G165" s="64"/>
      <c r="H165" s="63"/>
      <c r="I165" s="63"/>
    </row>
    <row r="166" spans="2:9" ht="12.75">
      <c r="B166" s="63"/>
      <c r="C166" s="63"/>
      <c r="D166" s="63"/>
      <c r="E166" s="63"/>
      <c r="F166" s="63"/>
      <c r="G166" s="64"/>
      <c r="H166" s="63"/>
      <c r="I166" s="63"/>
    </row>
    <row r="167" spans="2:9" ht="12.75">
      <c r="B167" s="63"/>
      <c r="C167" s="63"/>
      <c r="D167" s="63"/>
      <c r="E167" s="63"/>
      <c r="F167" s="63"/>
      <c r="G167" s="64"/>
      <c r="H167" s="63"/>
      <c r="I167" s="63"/>
    </row>
    <row r="168" spans="2:9" ht="12.75">
      <c r="B168" s="63"/>
      <c r="C168" s="63"/>
      <c r="D168" s="63"/>
      <c r="E168" s="63"/>
      <c r="F168" s="63"/>
      <c r="G168" s="64"/>
      <c r="H168" s="63"/>
      <c r="I168" s="63"/>
    </row>
    <row r="169" spans="2:9" ht="12.75">
      <c r="B169" s="63"/>
      <c r="C169" s="63"/>
      <c r="D169" s="63"/>
      <c r="E169" s="63"/>
      <c r="F169" s="63"/>
      <c r="G169" s="64"/>
      <c r="H169" s="63"/>
      <c r="I169" s="63"/>
    </row>
    <row r="170" spans="2:9" ht="12.75">
      <c r="B170" s="63"/>
      <c r="C170" s="63"/>
      <c r="D170" s="63"/>
      <c r="E170" s="63"/>
      <c r="F170" s="63"/>
      <c r="G170" s="64"/>
      <c r="H170" s="63"/>
      <c r="I170" s="63"/>
    </row>
    <row r="171" spans="2:9" ht="12.75">
      <c r="B171" s="63"/>
      <c r="C171" s="63"/>
      <c r="D171" s="63"/>
      <c r="E171" s="63"/>
      <c r="F171" s="63"/>
      <c r="G171" s="64"/>
      <c r="H171" s="63"/>
      <c r="I171" s="63"/>
    </row>
    <row r="172" spans="2:9" ht="12.75">
      <c r="B172" s="63"/>
      <c r="C172" s="63"/>
      <c r="D172" s="63"/>
      <c r="E172" s="63"/>
      <c r="F172" s="63"/>
      <c r="G172" s="64"/>
      <c r="H172" s="63"/>
      <c r="I172" s="63"/>
    </row>
    <row r="173" spans="2:9" ht="12.75">
      <c r="B173" s="63"/>
      <c r="C173" s="63"/>
      <c r="D173" s="63"/>
      <c r="E173" s="63"/>
      <c r="F173" s="63"/>
      <c r="G173" s="64"/>
      <c r="H173" s="63"/>
      <c r="I173" s="63"/>
    </row>
    <row r="174" spans="2:9" ht="12.75">
      <c r="B174" s="63"/>
      <c r="C174" s="63"/>
      <c r="D174" s="63"/>
      <c r="E174" s="63"/>
      <c r="F174" s="63"/>
      <c r="G174" s="64"/>
      <c r="H174" s="63"/>
      <c r="I174" s="63"/>
    </row>
    <row r="175" spans="2:9" ht="12.75">
      <c r="B175" s="63"/>
      <c r="C175" s="63"/>
      <c r="D175" s="63"/>
      <c r="E175" s="63"/>
      <c r="F175" s="63"/>
      <c r="G175" s="64"/>
      <c r="H175" s="63"/>
      <c r="I175" s="63"/>
    </row>
    <row r="176" spans="2:9" ht="12.75">
      <c r="B176" s="63"/>
      <c r="C176" s="63"/>
      <c r="D176" s="63"/>
      <c r="E176" s="63"/>
      <c r="F176" s="63"/>
      <c r="G176" s="64"/>
      <c r="H176" s="63"/>
      <c r="I176" s="63"/>
    </row>
    <row r="177" spans="2:9" ht="12.75">
      <c r="B177" s="63"/>
      <c r="C177" s="63"/>
      <c r="D177" s="63"/>
      <c r="E177" s="63"/>
      <c r="F177" s="63"/>
      <c r="G177" s="64"/>
      <c r="H177" s="63"/>
      <c r="I177" s="63"/>
    </row>
    <row r="178" spans="2:9" ht="12.75">
      <c r="B178" s="63"/>
      <c r="C178" s="63"/>
      <c r="D178" s="63"/>
      <c r="E178" s="63"/>
      <c r="F178" s="63"/>
      <c r="G178" s="64"/>
      <c r="H178" s="63"/>
      <c r="I178" s="63"/>
    </row>
    <row r="179" spans="2:9" ht="12.75">
      <c r="B179" s="63"/>
      <c r="C179" s="63"/>
      <c r="D179" s="63"/>
      <c r="E179" s="63"/>
      <c r="F179" s="63"/>
      <c r="G179" s="64"/>
      <c r="H179" s="63"/>
      <c r="I179" s="63"/>
    </row>
    <row r="180" spans="2:9" ht="12.75">
      <c r="B180" s="63"/>
      <c r="C180" s="63"/>
      <c r="D180" s="63"/>
      <c r="E180" s="63"/>
      <c r="F180" s="63"/>
      <c r="G180" s="64"/>
      <c r="H180" s="63"/>
      <c r="I180" s="63"/>
    </row>
    <row r="181" spans="2:9" ht="12.75">
      <c r="B181" s="63"/>
      <c r="C181" s="63"/>
      <c r="D181" s="63"/>
      <c r="E181" s="63"/>
      <c r="F181" s="63"/>
      <c r="G181" s="64"/>
      <c r="H181" s="63"/>
      <c r="I181" s="63"/>
    </row>
    <row r="182" spans="2:9" ht="12.75">
      <c r="B182" s="63"/>
      <c r="C182" s="63"/>
      <c r="D182" s="63"/>
      <c r="E182" s="63"/>
      <c r="F182" s="63"/>
      <c r="G182" s="64"/>
      <c r="H182" s="63"/>
      <c r="I182" s="63"/>
    </row>
    <row r="183" spans="2:9" ht="12.75">
      <c r="B183" s="63"/>
      <c r="C183" s="63"/>
      <c r="D183" s="63"/>
      <c r="E183" s="63"/>
      <c r="F183" s="63"/>
      <c r="G183" s="64"/>
      <c r="H183" s="63"/>
      <c r="I183" s="63"/>
    </row>
    <row r="184" spans="2:9" ht="12.75">
      <c r="B184" s="63"/>
      <c r="C184" s="63"/>
      <c r="D184" s="63"/>
      <c r="E184" s="63"/>
      <c r="F184" s="63"/>
      <c r="G184" s="64"/>
      <c r="H184" s="63"/>
      <c r="I184" s="63"/>
    </row>
    <row r="185" spans="2:9" ht="12.75">
      <c r="B185" s="63"/>
      <c r="C185" s="63"/>
      <c r="D185" s="63"/>
      <c r="E185" s="63"/>
      <c r="F185" s="63"/>
      <c r="G185" s="64"/>
      <c r="H185" s="63"/>
      <c r="I185" s="63"/>
    </row>
    <row r="186" spans="2:9" ht="12.75">
      <c r="B186" s="63"/>
      <c r="C186" s="63"/>
      <c r="D186" s="63"/>
      <c r="E186" s="63"/>
      <c r="F186" s="63"/>
      <c r="G186" s="64"/>
      <c r="H186" s="63"/>
      <c r="I186" s="63"/>
    </row>
    <row r="187" spans="2:9" ht="12.75">
      <c r="B187" s="63"/>
      <c r="C187" s="63"/>
      <c r="D187" s="63"/>
      <c r="E187" s="63"/>
      <c r="F187" s="63"/>
      <c r="G187" s="64"/>
      <c r="H187" s="63"/>
      <c r="I187" s="63"/>
    </row>
    <row r="188" spans="2:9" ht="12.75">
      <c r="B188" s="63"/>
      <c r="C188" s="63"/>
      <c r="D188" s="63"/>
      <c r="E188" s="63"/>
      <c r="F188" s="63"/>
      <c r="G188" s="64"/>
      <c r="H188" s="63"/>
      <c r="I188" s="63"/>
    </row>
    <row r="189" spans="2:9" ht="12.75">
      <c r="B189" s="63"/>
      <c r="C189" s="63"/>
      <c r="D189" s="63"/>
      <c r="E189" s="63"/>
      <c r="F189" s="63"/>
      <c r="G189" s="64"/>
      <c r="H189" s="63"/>
      <c r="I189" s="63"/>
    </row>
    <row r="190" spans="2:9" ht="12.75">
      <c r="B190" s="63"/>
      <c r="C190" s="63"/>
      <c r="D190" s="63"/>
      <c r="E190" s="63"/>
      <c r="F190" s="63"/>
      <c r="G190" s="64"/>
      <c r="H190" s="63"/>
      <c r="I190" s="63"/>
    </row>
    <row r="191" spans="2:9" ht="12.75">
      <c r="B191" s="63"/>
      <c r="C191" s="63"/>
      <c r="D191" s="63"/>
      <c r="E191" s="63"/>
      <c r="F191" s="63"/>
      <c r="G191" s="64"/>
      <c r="H191" s="63"/>
      <c r="I191" s="63"/>
    </row>
    <row r="192" spans="2:9" ht="12.75">
      <c r="B192" s="63"/>
      <c r="C192" s="63"/>
      <c r="D192" s="63"/>
      <c r="E192" s="63"/>
      <c r="F192" s="63"/>
      <c r="G192" s="64"/>
      <c r="H192" s="63"/>
      <c r="I192" s="63"/>
    </row>
    <row r="193" spans="2:9" ht="12.75">
      <c r="B193" s="63"/>
      <c r="C193" s="63"/>
      <c r="D193" s="63"/>
      <c r="E193" s="63"/>
      <c r="F193" s="63"/>
      <c r="G193" s="64"/>
      <c r="H193" s="63"/>
      <c r="I193" s="63"/>
    </row>
    <row r="194" spans="2:9" ht="12.75">
      <c r="B194" s="63"/>
      <c r="C194" s="63"/>
      <c r="D194" s="63"/>
      <c r="E194" s="63"/>
      <c r="F194" s="63"/>
      <c r="G194" s="64"/>
      <c r="H194" s="63"/>
      <c r="I194" s="63"/>
    </row>
    <row r="195" spans="2:9" ht="12.75">
      <c r="B195" s="63"/>
      <c r="C195" s="63"/>
      <c r="D195" s="63"/>
      <c r="E195" s="63"/>
      <c r="F195" s="63"/>
      <c r="G195" s="64"/>
      <c r="H195" s="63"/>
      <c r="I195" s="63"/>
    </row>
    <row r="196" spans="2:9" ht="12.75">
      <c r="B196" s="63"/>
      <c r="C196" s="63"/>
      <c r="D196" s="63"/>
      <c r="E196" s="63"/>
      <c r="F196" s="63"/>
      <c r="G196" s="64"/>
      <c r="H196" s="63"/>
      <c r="I196" s="63"/>
    </row>
    <row r="197" spans="2:9" ht="12.75">
      <c r="B197" s="63"/>
      <c r="C197" s="63"/>
      <c r="D197" s="63"/>
      <c r="E197" s="63"/>
      <c r="F197" s="63"/>
      <c r="G197" s="64"/>
      <c r="H197" s="63"/>
      <c r="I197" s="63"/>
    </row>
    <row r="198" spans="2:9" ht="12.75">
      <c r="B198" s="63"/>
      <c r="C198" s="63"/>
      <c r="D198" s="63"/>
      <c r="E198" s="63"/>
      <c r="F198" s="63"/>
      <c r="G198" s="64"/>
      <c r="H198" s="63"/>
      <c r="I198" s="63"/>
    </row>
    <row r="199" spans="2:9" ht="12.75">
      <c r="B199" s="63"/>
      <c r="C199" s="63"/>
      <c r="D199" s="63"/>
      <c r="E199" s="63"/>
      <c r="F199" s="63"/>
      <c r="G199" s="64"/>
      <c r="H199" s="63"/>
      <c r="I199" s="63"/>
    </row>
    <row r="200" spans="2:9" ht="12.75">
      <c r="B200" s="63"/>
      <c r="C200" s="63"/>
      <c r="D200" s="63"/>
      <c r="E200" s="63"/>
      <c r="F200" s="63"/>
      <c r="G200" s="64"/>
      <c r="H200" s="63"/>
      <c r="I200" s="63"/>
    </row>
    <row r="201" spans="2:9" ht="12.75">
      <c r="B201" s="63"/>
      <c r="C201" s="63"/>
      <c r="D201" s="63"/>
      <c r="E201" s="63"/>
      <c r="F201" s="63"/>
      <c r="G201" s="64"/>
      <c r="H201" s="63"/>
      <c r="I201" s="63"/>
    </row>
    <row r="202" spans="2:9" ht="12.75">
      <c r="B202" s="63"/>
      <c r="C202" s="63"/>
      <c r="D202" s="63"/>
      <c r="E202" s="63"/>
      <c r="F202" s="63"/>
      <c r="G202" s="64"/>
      <c r="H202" s="63"/>
      <c r="I202" s="63"/>
    </row>
    <row r="203" spans="2:9" ht="12.75">
      <c r="B203" s="63"/>
      <c r="C203" s="63"/>
      <c r="D203" s="63"/>
      <c r="E203" s="63"/>
      <c r="F203" s="63"/>
      <c r="G203" s="64"/>
      <c r="H203" s="63"/>
      <c r="I203" s="63"/>
    </row>
    <row r="204" spans="2:9" ht="12.75">
      <c r="B204" s="63"/>
      <c r="C204" s="63"/>
      <c r="D204" s="63"/>
      <c r="E204" s="63"/>
      <c r="F204" s="63"/>
      <c r="G204" s="64"/>
      <c r="H204" s="63"/>
      <c r="I204" s="63"/>
    </row>
    <row r="205" spans="2:9" ht="12.75">
      <c r="B205" s="63"/>
      <c r="C205" s="63"/>
      <c r="D205" s="63"/>
      <c r="E205" s="63"/>
      <c r="F205" s="63"/>
      <c r="G205" s="64"/>
      <c r="H205" s="63"/>
      <c r="I205" s="63"/>
    </row>
    <row r="206" spans="2:9" ht="12.75">
      <c r="B206" s="63"/>
      <c r="C206" s="63"/>
      <c r="D206" s="63"/>
      <c r="E206" s="63"/>
      <c r="F206" s="63"/>
      <c r="G206" s="64"/>
      <c r="H206" s="63"/>
      <c r="I206" s="63"/>
    </row>
    <row r="207" spans="2:9" ht="12.75">
      <c r="B207" s="63"/>
      <c r="C207" s="63"/>
      <c r="D207" s="63"/>
      <c r="E207" s="63"/>
      <c r="F207" s="63"/>
      <c r="G207" s="64"/>
      <c r="H207" s="63"/>
      <c r="I207" s="63"/>
    </row>
    <row r="208" spans="2:9" ht="12.75">
      <c r="B208" s="63"/>
      <c r="C208" s="63"/>
      <c r="D208" s="63"/>
      <c r="E208" s="63"/>
      <c r="F208" s="63"/>
      <c r="G208" s="64"/>
      <c r="H208" s="63"/>
      <c r="I208" s="63"/>
    </row>
    <row r="209" spans="2:9" ht="12.75">
      <c r="B209" s="63"/>
      <c r="C209" s="63"/>
      <c r="D209" s="63"/>
      <c r="E209" s="63"/>
      <c r="F209" s="63"/>
      <c r="G209" s="64"/>
      <c r="H209" s="63"/>
      <c r="I209" s="63"/>
    </row>
    <row r="210" spans="2:9" ht="12.75">
      <c r="B210" s="63"/>
      <c r="C210" s="63"/>
      <c r="D210" s="63"/>
      <c r="E210" s="63"/>
      <c r="F210" s="63"/>
      <c r="G210" s="64"/>
      <c r="H210" s="63"/>
      <c r="I210" s="63"/>
    </row>
    <row r="211" spans="2:9" ht="12.75">
      <c r="B211" s="63"/>
      <c r="C211" s="63"/>
      <c r="D211" s="63"/>
      <c r="E211" s="63"/>
      <c r="F211" s="63"/>
      <c r="G211" s="64"/>
      <c r="H211" s="63"/>
      <c r="I211" s="63"/>
    </row>
    <row r="212" spans="2:9" ht="12.75">
      <c r="B212" s="63"/>
      <c r="C212" s="63"/>
      <c r="D212" s="63"/>
      <c r="E212" s="63"/>
      <c r="F212" s="63"/>
      <c r="G212" s="64"/>
      <c r="H212" s="63"/>
      <c r="I212" s="63"/>
    </row>
    <row r="213" spans="2:9" ht="12.75">
      <c r="B213" s="63"/>
      <c r="C213" s="63"/>
      <c r="D213" s="63"/>
      <c r="E213" s="63"/>
      <c r="F213" s="63"/>
      <c r="G213" s="64"/>
      <c r="H213" s="63"/>
      <c r="I213" s="63"/>
    </row>
    <row r="214" spans="2:9" ht="12.75">
      <c r="B214" s="63"/>
      <c r="C214" s="63"/>
      <c r="D214" s="63"/>
      <c r="E214" s="63"/>
      <c r="F214" s="63"/>
      <c r="G214" s="64"/>
      <c r="H214" s="63"/>
      <c r="I214" s="63"/>
    </row>
    <row r="215" spans="2:9" ht="12.75">
      <c r="B215" s="63"/>
      <c r="C215" s="63"/>
      <c r="D215" s="63"/>
      <c r="E215" s="63"/>
      <c r="F215" s="63"/>
      <c r="G215" s="64"/>
      <c r="H215" s="63"/>
      <c r="I215" s="63"/>
    </row>
    <row r="216" spans="2:9" ht="12.75">
      <c r="B216" s="63"/>
      <c r="C216" s="63"/>
      <c r="D216" s="63"/>
      <c r="E216" s="63"/>
      <c r="F216" s="63"/>
      <c r="G216" s="64"/>
      <c r="H216" s="63"/>
      <c r="I216" s="63"/>
    </row>
    <row r="217" spans="2:9" ht="12.75">
      <c r="B217" s="63"/>
      <c r="C217" s="63"/>
      <c r="D217" s="63"/>
      <c r="E217" s="63"/>
      <c r="F217" s="63"/>
      <c r="G217" s="64"/>
      <c r="H217" s="63"/>
      <c r="I217" s="63"/>
    </row>
    <row r="218" spans="2:9" ht="12.75">
      <c r="B218" s="63"/>
      <c r="C218" s="63"/>
      <c r="D218" s="63"/>
      <c r="E218" s="63"/>
      <c r="F218" s="63"/>
      <c r="G218" s="64"/>
      <c r="H218" s="63"/>
      <c r="I218" s="63"/>
    </row>
    <row r="219" spans="2:9" ht="12.75">
      <c r="B219" s="63"/>
      <c r="C219" s="63"/>
      <c r="D219" s="63"/>
      <c r="E219" s="63"/>
      <c r="F219" s="63"/>
      <c r="G219" s="64"/>
      <c r="H219" s="63"/>
      <c r="I219" s="63"/>
    </row>
    <row r="220" spans="2:9" ht="12.75">
      <c r="B220" s="63"/>
      <c r="C220" s="63"/>
      <c r="D220" s="63"/>
      <c r="E220" s="63"/>
      <c r="F220" s="63"/>
      <c r="G220" s="64"/>
      <c r="H220" s="63"/>
      <c r="I220" s="63"/>
    </row>
    <row r="221" spans="2:9" ht="12.75">
      <c r="B221" s="63"/>
      <c r="C221" s="63"/>
      <c r="D221" s="63"/>
      <c r="E221" s="63"/>
      <c r="F221" s="63"/>
      <c r="G221" s="64"/>
      <c r="H221" s="63"/>
      <c r="I221" s="63"/>
    </row>
    <row r="222" spans="2:9" ht="12.75">
      <c r="B222" s="63"/>
      <c r="C222" s="63"/>
      <c r="D222" s="63"/>
      <c r="E222" s="63"/>
      <c r="F222" s="63"/>
      <c r="G222" s="64"/>
      <c r="H222" s="63"/>
      <c r="I222" s="63"/>
    </row>
    <row r="223" spans="2:9" ht="12.75">
      <c r="B223" s="63"/>
      <c r="C223" s="63"/>
      <c r="D223" s="63"/>
      <c r="E223" s="63"/>
      <c r="F223" s="63"/>
      <c r="G223" s="64"/>
      <c r="H223" s="63"/>
      <c r="I223" s="63"/>
    </row>
    <row r="224" spans="2:9" ht="12.75">
      <c r="B224" s="63"/>
      <c r="C224" s="63"/>
      <c r="D224" s="63"/>
      <c r="E224" s="63"/>
      <c r="F224" s="63"/>
      <c r="G224" s="64"/>
      <c r="H224" s="63"/>
      <c r="I224" s="63"/>
    </row>
    <row r="225" spans="2:9" ht="12.75">
      <c r="B225" s="63"/>
      <c r="C225" s="63"/>
      <c r="D225" s="63"/>
      <c r="E225" s="63"/>
      <c r="F225" s="63"/>
      <c r="G225" s="64"/>
      <c r="H225" s="63"/>
      <c r="I225" s="63"/>
    </row>
    <row r="226" spans="2:9" ht="12.75">
      <c r="B226" s="63"/>
      <c r="C226" s="63"/>
      <c r="D226" s="63"/>
      <c r="E226" s="63"/>
      <c r="F226" s="63"/>
      <c r="G226" s="64"/>
      <c r="H226" s="63"/>
      <c r="I226" s="63"/>
    </row>
    <row r="227" spans="2:9" ht="12.75">
      <c r="B227" s="63"/>
      <c r="C227" s="63"/>
      <c r="D227" s="63"/>
      <c r="E227" s="63"/>
      <c r="F227" s="63"/>
      <c r="G227" s="64"/>
      <c r="H227" s="63"/>
      <c r="I227" s="63"/>
    </row>
    <row r="228" spans="2:9" ht="12.75">
      <c r="B228" s="63"/>
      <c r="C228" s="63"/>
      <c r="D228" s="63"/>
      <c r="E228" s="63"/>
      <c r="F228" s="63"/>
      <c r="G228" s="64"/>
      <c r="H228" s="63"/>
      <c r="I228" s="63"/>
    </row>
    <row r="229" spans="2:9" ht="12.75">
      <c r="B229" s="63"/>
      <c r="C229" s="63"/>
      <c r="D229" s="63"/>
      <c r="E229" s="63"/>
      <c r="F229" s="63"/>
      <c r="G229" s="64"/>
      <c r="H229" s="63"/>
      <c r="I229" s="63"/>
    </row>
    <row r="230" spans="2:9" ht="12.75">
      <c r="B230" s="63"/>
      <c r="C230" s="63"/>
      <c r="D230" s="63"/>
      <c r="E230" s="63"/>
      <c r="F230" s="63"/>
      <c r="G230" s="64"/>
      <c r="H230" s="63"/>
      <c r="I230" s="63"/>
    </row>
    <row r="231" spans="2:9" ht="12.75">
      <c r="B231" s="63"/>
      <c r="C231" s="63"/>
      <c r="D231" s="63"/>
      <c r="E231" s="63"/>
      <c r="F231" s="63"/>
      <c r="G231" s="64"/>
      <c r="H231" s="63"/>
      <c r="I231" s="63"/>
    </row>
    <row r="232" spans="2:9" ht="12.75">
      <c r="B232" s="63"/>
      <c r="C232" s="63"/>
      <c r="D232" s="63"/>
      <c r="E232" s="63"/>
      <c r="F232" s="63"/>
      <c r="G232" s="64"/>
      <c r="H232" s="63"/>
      <c r="I232" s="63"/>
    </row>
    <row r="233" spans="2:9" ht="12.75">
      <c r="B233" s="63"/>
      <c r="C233" s="63"/>
      <c r="D233" s="63"/>
      <c r="E233" s="63"/>
      <c r="F233" s="63"/>
      <c r="G233" s="64"/>
      <c r="H233" s="63"/>
      <c r="I233" s="63"/>
    </row>
    <row r="234" spans="2:9" ht="12.75">
      <c r="B234" s="63"/>
      <c r="C234" s="63"/>
      <c r="D234" s="63"/>
      <c r="E234" s="63"/>
      <c r="F234" s="63"/>
      <c r="G234" s="64"/>
      <c r="H234" s="63"/>
      <c r="I234" s="63"/>
    </row>
    <row r="235" spans="2:9" ht="12.75">
      <c r="B235" s="63"/>
      <c r="C235" s="63"/>
      <c r="D235" s="63"/>
      <c r="E235" s="63"/>
      <c r="F235" s="63"/>
      <c r="G235" s="64"/>
      <c r="H235" s="63"/>
      <c r="I235" s="63"/>
    </row>
    <row r="236" spans="2:9" ht="12.75">
      <c r="B236" s="63"/>
      <c r="C236" s="63"/>
      <c r="D236" s="63"/>
      <c r="E236" s="63"/>
      <c r="F236" s="63"/>
      <c r="G236" s="64"/>
      <c r="H236" s="63"/>
      <c r="I236" s="63"/>
    </row>
    <row r="237" spans="2:9" ht="12.75">
      <c r="B237" s="63"/>
      <c r="C237" s="63"/>
      <c r="D237" s="63"/>
      <c r="E237" s="63"/>
      <c r="F237" s="63"/>
      <c r="G237" s="64"/>
      <c r="H237" s="63"/>
      <c r="I237" s="63"/>
    </row>
    <row r="238" spans="2:9" ht="12.75">
      <c r="B238" s="63"/>
      <c r="C238" s="63"/>
      <c r="D238" s="63"/>
      <c r="E238" s="63"/>
      <c r="F238" s="63"/>
      <c r="G238" s="64"/>
      <c r="H238" s="63"/>
      <c r="I238" s="63"/>
    </row>
    <row r="239" spans="2:9" ht="12.75">
      <c r="B239" s="63"/>
      <c r="C239" s="63"/>
      <c r="D239" s="63"/>
      <c r="E239" s="63"/>
      <c r="F239" s="63"/>
      <c r="G239" s="64"/>
      <c r="H239" s="63"/>
      <c r="I239" s="63"/>
    </row>
    <row r="240" spans="2:9" ht="12.75">
      <c r="B240" s="63"/>
      <c r="C240" s="63"/>
      <c r="D240" s="63"/>
      <c r="E240" s="63"/>
      <c r="F240" s="63"/>
      <c r="G240" s="64"/>
      <c r="H240" s="63"/>
      <c r="I240" s="63"/>
    </row>
    <row r="241" spans="2:9" ht="12.75">
      <c r="B241" s="65"/>
      <c r="C241" s="63"/>
      <c r="D241" s="63"/>
      <c r="E241" s="63"/>
      <c r="F241" s="63"/>
      <c r="G241" s="64"/>
      <c r="H241" s="63"/>
      <c r="I241" s="63"/>
    </row>
    <row r="242" spans="2:9" ht="12.75">
      <c r="B242" s="65"/>
      <c r="C242" s="63"/>
      <c r="D242" s="63"/>
      <c r="E242" s="63"/>
      <c r="F242" s="63"/>
      <c r="G242" s="64"/>
      <c r="H242" s="63"/>
      <c r="I242" s="63"/>
    </row>
    <row r="243" spans="2:9" ht="12.75">
      <c r="B243" s="65"/>
      <c r="C243" s="63"/>
      <c r="D243" s="63"/>
      <c r="E243" s="63"/>
      <c r="F243" s="63"/>
      <c r="G243" s="64"/>
      <c r="H243" s="63"/>
      <c r="I243" s="63"/>
    </row>
    <row r="244" spans="2:9" ht="12.75">
      <c r="B244" s="65"/>
      <c r="C244" s="63"/>
      <c r="D244" s="63"/>
      <c r="E244" s="63"/>
      <c r="F244" s="63"/>
      <c r="G244" s="64"/>
      <c r="H244" s="63"/>
      <c r="I244" s="63"/>
    </row>
    <row r="245" spans="2:9" ht="12.75">
      <c r="B245" s="65"/>
      <c r="C245" s="63"/>
      <c r="D245" s="63"/>
      <c r="E245" s="63"/>
      <c r="F245" s="63"/>
      <c r="G245" s="64"/>
      <c r="H245" s="63"/>
      <c r="I245" s="63"/>
    </row>
    <row r="246" spans="2:9" ht="12.75">
      <c r="B246" s="65"/>
      <c r="C246" s="63"/>
      <c r="D246" s="63"/>
      <c r="E246" s="63"/>
      <c r="F246" s="63"/>
      <c r="G246" s="64"/>
      <c r="H246" s="63"/>
      <c r="I246" s="63"/>
    </row>
    <row r="247" spans="2:9" ht="12.75">
      <c r="B247" s="65"/>
      <c r="C247" s="63"/>
      <c r="D247" s="63"/>
      <c r="E247" s="63"/>
      <c r="F247" s="63"/>
      <c r="G247" s="64"/>
      <c r="H247" s="63"/>
      <c r="I247" s="63"/>
    </row>
    <row r="248" spans="2:9" ht="12.75">
      <c r="B248" s="65"/>
      <c r="C248" s="63"/>
      <c r="D248" s="63"/>
      <c r="E248" s="63"/>
      <c r="F248" s="63"/>
      <c r="G248" s="64"/>
      <c r="H248" s="63"/>
      <c r="I248" s="63"/>
    </row>
  </sheetData>
  <mergeCells count="45">
    <mergeCell ref="BL110:BO110"/>
    <mergeCell ref="BL117:BO117"/>
    <mergeCell ref="BL124:BO124"/>
    <mergeCell ref="BL130:BO130"/>
    <mergeCell ref="AZ93:BC93"/>
    <mergeCell ref="BL93:BO93"/>
    <mergeCell ref="BL100:BO100"/>
    <mergeCell ref="BL105:BO105"/>
    <mergeCell ref="AE82:AH82"/>
    <mergeCell ref="BL83:BO83"/>
    <mergeCell ref="AZ84:BC84"/>
    <mergeCell ref="AE88:AH88"/>
    <mergeCell ref="BL88:BO88"/>
    <mergeCell ref="AZ69:BC69"/>
    <mergeCell ref="AZ75:BC75"/>
    <mergeCell ref="BL75:BO75"/>
    <mergeCell ref="AT76:AW76"/>
    <mergeCell ref="AT60:AW60"/>
    <mergeCell ref="BL64:BO64"/>
    <mergeCell ref="AE68:AH68"/>
    <mergeCell ref="AT68:AW68"/>
    <mergeCell ref="BF52:BI52"/>
    <mergeCell ref="BL53:BO53"/>
    <mergeCell ref="AT54:AW54"/>
    <mergeCell ref="AZ55:BC55"/>
    <mergeCell ref="AE42:AH42"/>
    <mergeCell ref="AT46:AW46"/>
    <mergeCell ref="BF46:BI46"/>
    <mergeCell ref="AE51:AH51"/>
    <mergeCell ref="BF34:BI34"/>
    <mergeCell ref="AZ35:BC35"/>
    <mergeCell ref="AT39:AW39"/>
    <mergeCell ref="BF40:BI40"/>
    <mergeCell ref="AA26:AC26"/>
    <mergeCell ref="BF27:BI27"/>
    <mergeCell ref="AE29:AH29"/>
    <mergeCell ref="AT31:AW31"/>
    <mergeCell ref="AK11:AM11"/>
    <mergeCell ref="AO11:AR11"/>
    <mergeCell ref="BF11:BI11"/>
    <mergeCell ref="BF21:BI21"/>
    <mergeCell ref="C5:H5"/>
    <mergeCell ref="U11:Y11"/>
    <mergeCell ref="AA11:AC11"/>
    <mergeCell ref="AE11:AH11"/>
  </mergeCells>
  <conditionalFormatting sqref="H37:H38 G12 G21 G23 G38:G40 G47:G53 G57:G62 G65:G73 G76:H76 G36:H36 G27:H33 H71:H73 H59:H62 G78:H78 H47:H52 H66:H69 H56:H57 G41:H42">
    <cfRule type="cellIs" priority="1" dxfId="0" operator="notEqual" stopIfTrue="1">
      <formula>C12</formula>
    </cfRule>
  </conditionalFormatting>
  <dataValidations count="71">
    <dataValidation type="list" allowBlank="1" showInputMessage="1" showErrorMessage="1" sqref="D76">
      <formula1>$BO$89:$BO$90</formula1>
    </dataValidation>
    <dataValidation type="list" allowBlank="1" showInputMessage="1" showErrorMessage="1" sqref="C78">
      <formula1>$BN$119:$BN$123</formula1>
    </dataValidation>
    <dataValidation type="list" allowBlank="1" showInputMessage="1" showErrorMessage="1" sqref="D78">
      <formula1>$BO$118:$BO$121</formula1>
    </dataValidation>
    <dataValidation type="list" allowBlank="1" showInputMessage="1" showErrorMessage="1" sqref="C76">
      <formula1>$BN$90:$BN$92</formula1>
    </dataValidation>
    <dataValidation type="list" allowBlank="1" showInputMessage="1" showErrorMessage="1" sqref="C47">
      <formula1>$BB$37:$BB$54</formula1>
    </dataValidation>
    <dataValidation type="list" allowBlank="1" showInputMessage="1" showErrorMessage="1" sqref="C12">
      <formula1>$AM$13:$AM$30</formula1>
    </dataValidation>
    <dataValidation type="list" allowBlank="1" showInputMessage="1" showErrorMessage="1" sqref="C21">
      <formula1>$AC$13:$AC$24</formula1>
    </dataValidation>
    <dataValidation type="list" allowBlank="1" showInputMessage="1" showErrorMessage="1" sqref="D56">
      <formula1>$AX$61:$AX$64</formula1>
    </dataValidation>
    <dataValidation type="list" allowBlank="1" showInputMessage="1" showErrorMessage="1" sqref="D57">
      <formula1>$AX$69:$AX$73</formula1>
    </dataValidation>
    <dataValidation type="list" allowBlank="1" showInputMessage="1" showErrorMessage="1" sqref="D59">
      <formula1>$AW$33:$AW$36</formula1>
    </dataValidation>
    <dataValidation type="list" allowBlank="1" showInputMessage="1" showErrorMessage="1" sqref="D60">
      <formula1>$AX$77:$AX$79</formula1>
    </dataValidation>
    <dataValidation type="list" allowBlank="1" showInputMessage="1" showErrorMessage="1" sqref="D61">
      <formula1>$AX$40:$AX$43</formula1>
    </dataValidation>
    <dataValidation type="list" allowBlank="1" showInputMessage="1" showErrorMessage="1" sqref="D62">
      <formula1>$AX$47:$AX$51</formula1>
    </dataValidation>
    <dataValidation type="list" allowBlank="1" showInputMessage="1" showErrorMessage="1" sqref="C28">
      <formula1>$AH$31:$AH$39</formula1>
    </dataValidation>
    <dataValidation type="list" allowBlank="1" showInputMessage="1" showErrorMessage="1" sqref="F28">
      <formula1>$AI$31:$AI$39</formula1>
    </dataValidation>
    <dataValidation type="list" allowBlank="1" showInputMessage="1" showErrorMessage="1" sqref="C29">
      <formula1>$AG$44:$AG$50</formula1>
    </dataValidation>
    <dataValidation type="list" allowBlank="1" showInputMessage="1" showErrorMessage="1" sqref="D29">
      <formula1>$AH$44:$AH$48</formula1>
    </dataValidation>
    <dataValidation type="list" allowBlank="1" showInputMessage="1" showErrorMessage="1" sqref="C30">
      <formula1>$AG$53:$AG$67</formula1>
    </dataValidation>
    <dataValidation type="list" allowBlank="1" showInputMessage="1" showErrorMessage="1" sqref="D30">
      <formula1>$AH$53:$AH$65</formula1>
    </dataValidation>
    <dataValidation type="list" allowBlank="1" showInputMessage="1" showErrorMessage="1" sqref="C31">
      <formula1>$AG$70:$AG$81</formula1>
    </dataValidation>
    <dataValidation type="list" allowBlank="1" showInputMessage="1" showErrorMessage="1" sqref="D31">
      <formula1>$AH$70:$AH$79</formula1>
    </dataValidation>
    <dataValidation type="list" allowBlank="1" showInputMessage="1" showErrorMessage="1" sqref="D32">
      <formula1>$AH$84:$AH$85</formula1>
    </dataValidation>
    <dataValidation type="list" allowBlank="1" showInputMessage="1" showErrorMessage="1" sqref="D33">
      <formula1>$AH$90:$AH$91</formula1>
    </dataValidation>
    <dataValidation type="list" allowBlank="1" showInputMessage="1" showErrorMessage="1" sqref="C36">
      <formula1>$BH$13:$BH$20</formula1>
    </dataValidation>
    <dataValidation type="list" allowBlank="1" showInputMessage="1" showErrorMessage="1" sqref="D36">
      <formula1>$BI$13:$BI$18</formula1>
    </dataValidation>
    <dataValidation type="list" allowBlank="1" showInputMessage="1" showErrorMessage="1" sqref="C38">
      <formula1>$BI$28:$BI$33</formula1>
    </dataValidation>
    <dataValidation type="list" allowBlank="1" showInputMessage="1" showErrorMessage="1" sqref="D38">
      <formula1>$BJ$28:$BJ$31</formula1>
    </dataValidation>
    <dataValidation type="list" allowBlank="1" showInputMessage="1" showErrorMessage="1" sqref="D37">
      <formula1>$BJ$22:$BJ$23</formula1>
    </dataValidation>
    <dataValidation type="list" allowBlank="1" showInputMessage="1" showErrorMessage="1" sqref="C39">
      <formula1>$BH$35:$BH$39</formula1>
    </dataValidation>
    <dataValidation type="list" allowBlank="1" showInputMessage="1" showErrorMessage="1" sqref="C40">
      <formula1>$BI$41:$BI$44</formula1>
    </dataValidation>
    <dataValidation type="list" allowBlank="1" showInputMessage="1" showErrorMessage="1" sqref="C42">
      <formula1>$BH$47:$BH$50</formula1>
    </dataValidation>
    <dataValidation type="list" allowBlank="1" showInputMessage="1" showErrorMessage="1" sqref="D42">
      <formula1>$BI$47:$BI$49</formula1>
    </dataValidation>
    <dataValidation allowBlank="1" showInputMessage="1" showErrorMessage="1" sqref="D41"/>
    <dataValidation type="list" allowBlank="1" showInputMessage="1" showErrorMessage="1" sqref="C43">
      <formula1>$BH$53:$BH$56</formula1>
    </dataValidation>
    <dataValidation type="list" allowBlank="1" showInputMessage="1" showErrorMessage="1" sqref="C65">
      <formula1>$BN$54:$BN$63</formula1>
    </dataValidation>
    <dataValidation type="list" allowBlank="1" showInputMessage="1" showErrorMessage="1" sqref="C66">
      <formula1>$BN$65:$BN$74</formula1>
    </dataValidation>
    <dataValidation type="list" allowBlank="1" showInputMessage="1" showErrorMessage="1" sqref="D66">
      <formula1>$BO$65:$BO$72</formula1>
    </dataValidation>
    <dataValidation type="list" allowBlank="1" showInputMessage="1" showErrorMessage="1" sqref="D48">
      <formula1>$BC$57:$BC$65</formula1>
    </dataValidation>
    <dataValidation type="list" allowBlank="1" showInputMessage="1" showErrorMessage="1" sqref="D50">
      <formula1>$BC$71:$BC$73</formula1>
    </dataValidation>
    <dataValidation type="list" allowBlank="1" showInputMessage="1" showErrorMessage="1" sqref="D52">
      <formula1>$BC$77:$BC$81</formula1>
    </dataValidation>
    <dataValidation type="list" allowBlank="1" showInputMessage="1" showErrorMessage="1" sqref="D51">
      <formula1>$BC$86:$BC$89</formula1>
    </dataValidation>
    <dataValidation type="list" allowBlank="1" showInputMessage="1" showErrorMessage="1" sqref="D49">
      <formula1>$BD$95:$BD$102</formula1>
    </dataValidation>
    <dataValidation type="list" allowBlank="1" showInputMessage="1" showErrorMessage="1" sqref="D72">
      <formula1>$BO$76:$BO$80</formula1>
    </dataValidation>
    <dataValidation type="list" allowBlank="1" showInputMessage="1" showErrorMessage="1" sqref="C70">
      <formula1>$BN$84:$BN$87</formula1>
    </dataValidation>
    <dataValidation type="list" allowBlank="1" showInputMessage="1" showErrorMessage="1" sqref="C68">
      <formula1>$BN$94:$BN$99</formula1>
    </dataValidation>
    <dataValidation type="list" allowBlank="1" showInputMessage="1" showErrorMessage="1" sqref="D68">
      <formula1>$BO$94:$BO$97</formula1>
    </dataValidation>
    <dataValidation type="list" allowBlank="1" showInputMessage="1" showErrorMessage="1" sqref="D69">
      <formula1>$BO$101:$BO$102</formula1>
    </dataValidation>
    <dataValidation type="list" allowBlank="1" showInputMessage="1" showErrorMessage="1" sqref="C73">
      <formula1>$BN$106:$BN$109</formula1>
    </dataValidation>
    <dataValidation type="list" allowBlank="1" showInputMessage="1" showErrorMessage="1" sqref="D73">
      <formula1>$BO$106:$BO$107</formula1>
    </dataValidation>
    <dataValidation type="list" allowBlank="1" showInputMessage="1" showErrorMessage="1" sqref="C53">
      <formula1>$AQ$13:$AQ$17</formula1>
    </dataValidation>
    <dataValidation type="list" allowBlank="1" showInputMessage="1" showErrorMessage="1" sqref="C49">
      <formula1>$BB$95:$BB$104</formula1>
    </dataValidation>
    <dataValidation type="list" allowBlank="1" showInputMessage="1" showErrorMessage="1" sqref="C71">
      <formula1>$BN$111:$BN$116</formula1>
    </dataValidation>
    <dataValidation type="list" allowBlank="1" showInputMessage="1" showErrorMessage="1" sqref="D71">
      <formula1>$BO$111:$BO$114</formula1>
    </dataValidation>
    <dataValidation type="list" allowBlank="1" showInputMessage="1" showErrorMessage="1" sqref="C23">
      <formula1>$AC$28:$AC$31</formula1>
    </dataValidation>
    <dataValidation type="list" allowBlank="1" showInputMessage="1" showErrorMessage="1" sqref="C58">
      <formula1>$AV$55:$AV$59</formula1>
    </dataValidation>
    <dataValidation type="list" allowBlank="1" showInputMessage="1" showErrorMessage="1" sqref="C61">
      <formula1>$AV$40:$AV$45</formula1>
    </dataValidation>
    <dataValidation type="list" allowBlank="1" showInputMessage="1" showErrorMessage="1" sqref="C57">
      <formula1>$AV$69:$AV$75</formula1>
    </dataValidation>
    <dataValidation type="list" allowBlank="1" showInputMessage="1" showErrorMessage="1" sqref="C59">
      <formula1>$AV$33:$AV$38</formula1>
    </dataValidation>
    <dataValidation type="list" allowBlank="1" showInputMessage="1" showErrorMessage="1" sqref="C60">
      <formula1>$AV$77:$AV$81</formula1>
    </dataValidation>
    <dataValidation type="list" allowBlank="1" showInputMessage="1" showErrorMessage="1" sqref="C62">
      <formula1>$AV$47:$AV$53</formula1>
    </dataValidation>
    <dataValidation type="list" allowBlank="1" showInputMessage="1" showErrorMessage="1" sqref="D28">
      <formula1>$AG$31:$AG$41</formula1>
    </dataValidation>
    <dataValidation type="list" allowBlank="1" showInputMessage="1" showErrorMessage="1" sqref="D47">
      <formula1>$BC$37:$BC$52</formula1>
    </dataValidation>
    <dataValidation type="list" allowBlank="1" showInputMessage="1" showErrorMessage="1" sqref="C52">
      <formula1>$BB$77:$BB$83</formula1>
    </dataValidation>
    <dataValidation type="list" allowBlank="1" showInputMessage="1" showErrorMessage="1" sqref="C48">
      <formula1>$BB$60:$BB$68</formula1>
    </dataValidation>
    <dataValidation type="list" allowBlank="1" showInputMessage="1" showErrorMessage="1" sqref="C51">
      <formula1>$BB$86:$BB$91</formula1>
    </dataValidation>
    <dataValidation type="list" allowBlank="1" showInputMessage="1" showErrorMessage="1" sqref="C69">
      <formula1>$BN$101:$BN$104</formula1>
    </dataValidation>
    <dataValidation type="list" allowBlank="1" showInputMessage="1" showErrorMessage="1" sqref="C67">
      <formula1>$BN$125:$BN$128</formula1>
    </dataValidation>
    <dataValidation type="list" allowBlank="1" showInputMessage="1" showErrorMessage="1" sqref="C72">
      <formula1>$BN$76:$BN$82</formula1>
    </dataValidation>
    <dataValidation type="list" allowBlank="1" showInputMessage="1" showErrorMessage="1" sqref="C50">
      <formula1>$BB$71:$BB$74</formula1>
    </dataValidation>
    <dataValidation type="list" allowBlank="1" showInputMessage="1" showErrorMessage="1" sqref="C27">
      <formula1>$AG$13:$AG$28</formula1>
    </dataValidation>
    <dataValidation type="list" allowBlank="1" showInputMessage="1" showErrorMessage="1" sqref="D27">
      <formula1>$AH$13:$AH$26</formula1>
    </dataValidation>
  </dataValidations>
  <hyperlinks>
    <hyperlink ref="I1" r:id="rId1" display=" www.northcapepubs.com"/>
    <hyperlink ref="I81" r:id="rId2" display=" www.northcapepubs.co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</cp:lastModifiedBy>
  <cp:lastPrinted>2007-11-17T15:43:20Z</cp:lastPrinted>
  <dcterms:created xsi:type="dcterms:W3CDTF">2007-05-07T02:04:21Z</dcterms:created>
  <dcterms:modified xsi:type="dcterms:W3CDTF">2009-08-11T01:23:11Z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